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БЮДЖЕТ на 2025-2027 гг\РАЙОННЫЙ БЮДЖЕТ\Пояснительная записка\"/>
    </mc:Choice>
  </mc:AlternateContent>
  <bookViews>
    <workbookView xWindow="0" yWindow="120" windowWidth="17970" windowHeight="11400" tabRatio="901" activeTab="4"/>
  </bookViews>
  <sheets>
    <sheet name="3,4,5, акцизы+УСН+патент" sheetId="14" r:id="rId1"/>
    <sheet name="6,7,+добыча+Госпош" sheetId="26" r:id="rId2"/>
    <sheet name="08-Аренда земли" sheetId="27" r:id="rId3"/>
    <sheet name="09,10,11 аренд и реал имущ" sheetId="32" r:id="rId4"/>
    <sheet name="12,13,14 негат.+штрафы+платные" sheetId="24" r:id="rId5"/>
  </sheets>
  <definedNames>
    <definedName name="_xlnm.Print_Titles" localSheetId="1">'6,7,+добыча+Госпош'!$A:$A</definedName>
    <definedName name="_xlnm.Print_Area" localSheetId="3">'09,10,11 аренд и реал имущ'!$A$1:$N$47</definedName>
    <definedName name="_xlnm.Print_Area" localSheetId="0">'3,4,5, акцизы+УСН+патент'!$A$1:$F$25</definedName>
    <definedName name="_xlnm.Print_Area" localSheetId="1">'6,7,+добыча+Госпош'!$A$1:$F$35</definedName>
  </definedNames>
  <calcPr calcId="152511"/>
</workbook>
</file>

<file path=xl/calcChain.xml><?xml version="1.0" encoding="utf-8"?>
<calcChain xmlns="http://schemas.openxmlformats.org/spreadsheetml/2006/main">
  <c r="B46" i="32" l="1"/>
  <c r="D40" i="27" l="1"/>
  <c r="D39" i="27"/>
  <c r="D38" i="27"/>
  <c r="D37" i="27"/>
  <c r="D36" i="27"/>
  <c r="D35" i="27"/>
  <c r="D34" i="27"/>
  <c r="D33" i="27"/>
  <c r="D32" i="27"/>
  <c r="D31" i="27" s="1"/>
  <c r="F31" i="27"/>
  <c r="E31" i="27"/>
  <c r="E23" i="26"/>
  <c r="D23" i="26"/>
  <c r="D17" i="26"/>
  <c r="C30" i="26" l="1"/>
  <c r="D8" i="14" l="1"/>
  <c r="C8" i="14"/>
  <c r="E20" i="24" l="1"/>
  <c r="E30" i="26"/>
  <c r="D30" i="26"/>
  <c r="E20" i="26" l="1"/>
  <c r="D20" i="26"/>
  <c r="E14" i="26"/>
  <c r="E17" i="26" s="1"/>
  <c r="D14" i="26"/>
  <c r="C17" i="26" s="1"/>
  <c r="C23" i="26" l="1"/>
  <c r="C20" i="26"/>
  <c r="C14" i="26"/>
  <c r="D20" i="24"/>
  <c r="C20" i="24"/>
  <c r="E12" i="27" l="1"/>
  <c r="F12" i="27"/>
  <c r="D13" i="27"/>
  <c r="D14" i="27"/>
  <c r="D15" i="27"/>
  <c r="D16" i="27"/>
  <c r="D17" i="27"/>
  <c r="D18" i="27"/>
  <c r="D19" i="27"/>
  <c r="D20" i="27"/>
  <c r="D21" i="27"/>
  <c r="D8" i="26"/>
  <c r="D11" i="26" s="1"/>
  <c r="E8" i="26"/>
  <c r="E11" i="26" s="1"/>
  <c r="C11" i="26" l="1"/>
  <c r="D12" i="27"/>
  <c r="C8" i="26"/>
</calcChain>
</file>

<file path=xl/sharedStrings.xml><?xml version="1.0" encoding="utf-8"?>
<sst xmlns="http://schemas.openxmlformats.org/spreadsheetml/2006/main" count="214" uniqueCount="122">
  <si>
    <t>Известняк на цемент</t>
  </si>
  <si>
    <t>Облицовочный камень</t>
  </si>
  <si>
    <t>Расчет проектируемого поступления по статье</t>
  </si>
  <si>
    <t>Всего</t>
  </si>
  <si>
    <t xml:space="preserve">Расчет проектируемого поступления по статье </t>
  </si>
  <si>
    <t xml:space="preserve"> Налог на добычу полезных ископаемых, всего (стр1*2)                                 </t>
  </si>
  <si>
    <t>Ставка налога на добычу полезных ископаемых (по видам полезных ископаемых)</t>
  </si>
  <si>
    <t>Норматив зачисления налога в  бюджет субъекта РФ</t>
  </si>
  <si>
    <t>Норматив зачисления налога в местный бюджет</t>
  </si>
  <si>
    <t>в том числе</t>
  </si>
  <si>
    <t>1.1.</t>
  </si>
  <si>
    <t>1.2.</t>
  </si>
  <si>
    <t xml:space="preserve">Госпошлина по делам, рассматриваемым в судах общей юридикции, мировыми судьями  </t>
  </si>
  <si>
    <t>"ПЛАТА ЗА НЕГАТИВНОЕ ВОЗДЕЙСТВИЕ НА ОКРУЖАЮЩУЮ СРЕДУ"</t>
  </si>
  <si>
    <t xml:space="preserve"> Наименование муниципального образования (городского округа, городского поселения, муниципального района, сельского поселения )</t>
  </si>
  <si>
    <t>Доходы, получаемые в виде арендной платы, а также средства от продажи права на заключение договоров аренды  за земельные участки, государственная собственность на которые не разграничена и которые расположены:</t>
  </si>
  <si>
    <t xml:space="preserve"> в границах городских округов</t>
  </si>
  <si>
    <t>в границах поселений</t>
  </si>
  <si>
    <t>Всего 100%                 ( 20% ОБ+80% МБ)</t>
  </si>
  <si>
    <t>в бюджет муниципального района</t>
  </si>
  <si>
    <t>в бюджет поселения</t>
  </si>
  <si>
    <t>Катав-Ивановское городское поселение</t>
  </si>
  <si>
    <t>Юрюзанское городское поселение</t>
  </si>
  <si>
    <t>Бедярышское сельское поселение</t>
  </si>
  <si>
    <t>Верх-Катавское сельское поселение</t>
  </si>
  <si>
    <t>Лесное сельское поселение</t>
  </si>
  <si>
    <t>Месединское сельское поселение</t>
  </si>
  <si>
    <t>Орловское сельское поселение</t>
  </si>
  <si>
    <t>Серпиевское сельское поселение</t>
  </si>
  <si>
    <t>Тюлюкское сельское поселение</t>
  </si>
  <si>
    <t>"АРЕНДНАЯ ПЛАТА ЗА ЗЕМЛЮ"</t>
  </si>
  <si>
    <t xml:space="preserve">Заключенные договоры </t>
  </si>
  <si>
    <t>Аренда</t>
  </si>
  <si>
    <t>Безвозмездное пользование</t>
  </si>
  <si>
    <t>без льгот</t>
  </si>
  <si>
    <t>льготы</t>
  </si>
  <si>
    <r>
      <t xml:space="preserve">Доходы, получаемые в виде арендной платы, а также средства  от продажи права на заключение договоров аренды за земли, находящиеся в собственности муниципального образования </t>
    </r>
    <r>
      <rPr>
        <b/>
        <i/>
        <sz val="10"/>
        <color indexed="18"/>
        <rFont val="Times New Roman Cyr"/>
        <family val="1"/>
        <charset val="204"/>
      </rPr>
      <t>(100%)</t>
    </r>
  </si>
  <si>
    <t>в том числе в местный бюджет(80%)</t>
  </si>
  <si>
    <t xml:space="preserve">Наименование </t>
  </si>
  <si>
    <t>Приложение 4</t>
  </si>
  <si>
    <t>Приложение 5</t>
  </si>
  <si>
    <t>Приложение 7</t>
  </si>
  <si>
    <t>Приложение 8</t>
  </si>
  <si>
    <t>"Доходы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учреждений)"</t>
  </si>
  <si>
    <t>Государственная пошлина за выдачу разрешения на установку рекламной конструкции</t>
  </si>
  <si>
    <t>"ДОХОДЫ ОТ ОКАЗАНИЯ ПЛАТНЫХ УСЛУГ (РАБОТ) ПОЛУЧАТЕЛЯМИ СРЕДСТВ БЮДЖЕТОВ МУНИЦИПАЛЬНЫХ РАЙОНОВ"</t>
  </si>
  <si>
    <t>Наименование</t>
  </si>
  <si>
    <t>Приложение  3</t>
  </si>
  <si>
    <r>
      <t xml:space="preserve"> Суммы акцизов на нефтепродукты, прогнозируемые  к зачислению в местные бюджеты Челябинской области</t>
    </r>
    <r>
      <rPr>
        <i/>
        <sz val="14"/>
        <color theme="1"/>
        <rFont val="Times New Roman"/>
        <family val="1"/>
        <charset val="204"/>
      </rPr>
      <t>(данные Министерства финансов Челябинской области)</t>
    </r>
  </si>
  <si>
    <t>Приложение 9</t>
  </si>
  <si>
    <t>Приложение 6</t>
  </si>
  <si>
    <t xml:space="preserve">"НАЛОГ, ВЗИМАЕМЫЙ В СВЯЗИ С ПРИМЕНЕНИЕМ ПАТЕНТНОЙ СИСТЕМЫ НАЛОГООБЛОЖЕНИЯ" </t>
  </si>
  <si>
    <t>Данные администратора доходов (отдел архитектуры и градостроительства АКИМР)</t>
  </si>
  <si>
    <t>Приложение 10</t>
  </si>
  <si>
    <t>Данные администратора доходов КИО</t>
  </si>
  <si>
    <t>Администраторы поступлений</t>
  </si>
  <si>
    <t>Управление образования АКИМР</t>
  </si>
  <si>
    <t>Управление культуры АКИМР</t>
  </si>
  <si>
    <t>в части реализации основных средств</t>
  </si>
  <si>
    <t>в части реализации материальных запасов</t>
  </si>
  <si>
    <t>Приложение 11</t>
  </si>
  <si>
    <t>Приложение  14</t>
  </si>
  <si>
    <t>"НАЛОГ, ВЗИМАЕМЫЙ В СВЯЗИ С ПРИМЕНЕНИЕМ УПРОЩЕННОЙ СИСТЕМЫ НАЛОГООБЛОЖЕНИЯ"</t>
  </si>
  <si>
    <t xml:space="preserve">Расчет проектируемого поступления «АКЦИЗОВ НА НЕФТЕПРОДУКТЫ» </t>
  </si>
  <si>
    <t>Проектируемое поступление государственной пошлины  (1.1. + 1.2. + 1.3.)</t>
  </si>
  <si>
    <t>Управление физической культуры и спорта АКИМР</t>
  </si>
  <si>
    <t xml:space="preserve"> Налог на добычу полезных ископаемых, всего (стр 7*8)                                 </t>
  </si>
  <si>
    <t xml:space="preserve"> Налог на добычу полезных ископаемых, всего (стр13*14)                                 </t>
  </si>
  <si>
    <t>Данные администраторов доходов (Данные МФ ЧО от ГлАД УФНС по ЧО)</t>
  </si>
  <si>
    <t xml:space="preserve">Доходы от сдачи в аренду имущества, составляющего казну муниципальных районов (за исключением земельных участков)   </t>
  </si>
  <si>
    <t>2025 год</t>
  </si>
  <si>
    <t>Прогноз суммы налога на 2025 г. (Данные МФ ЧО от ГлАД УФНС по ЧО)</t>
  </si>
  <si>
    <t xml:space="preserve">Объем добычи полезных ископаемых  в денежном выражении на 2025 год (данные согласованы с Министерством промышленности и природных ресурсов ЧО)                                                                                                                                                                                    </t>
  </si>
  <si>
    <t xml:space="preserve">Прогноз на 2025 год </t>
  </si>
  <si>
    <t>Приложение  13</t>
  </si>
  <si>
    <t>2026 год</t>
  </si>
  <si>
    <t>Прогноз суммы налога на 2026 г. (Данные МФ ЧО от ГлАД УФНС по ЧО)</t>
  </si>
  <si>
    <t xml:space="preserve">Объем добычи полезных ископаемых  в денежном выражении на 2026 год (данные согласованы с Министерством промышленности и природных ресурсов ЧО)                                                                                                                                                                                    </t>
  </si>
  <si>
    <t xml:space="preserve">Прогноз на 2026 год </t>
  </si>
  <si>
    <t>Прогноз на 2026 год  (Данные МФ ЧО от ГлАД)</t>
  </si>
  <si>
    <t>на 2025-2027 гг.</t>
  </si>
  <si>
    <t>2027 год</t>
  </si>
  <si>
    <t xml:space="preserve"> на 2025-2027 гг.</t>
  </si>
  <si>
    <t>Прогноз суммы налога на 2027 г. (Данные МФ ЧО от ГлАД УФНС по ЧО)</t>
  </si>
  <si>
    <t>"НАЛОГ НА ДОБЫЧУ ПОЛЕЗНЫХ ИСКОПАЕМЫХ" на 2025-2027 гг.</t>
  </si>
  <si>
    <t>"ГОСУДАРСТВЕННАЯ ПОШЛИНА" на 2025-2027 гг.</t>
  </si>
  <si>
    <t xml:space="preserve">  на 2025-2027 гг.</t>
  </si>
  <si>
    <t>Фактическое поступление за 2023 год</t>
  </si>
  <si>
    <t>Ожидаемое поступление в 2024 году</t>
  </si>
  <si>
    <t>Фактическое поступление в 
2023 году</t>
  </si>
  <si>
    <t>Ожидаемое поступление в 
2024 году</t>
  </si>
  <si>
    <t>Проект на 2025 г.</t>
  </si>
  <si>
    <t>Проект на 2026 год  Всего</t>
  </si>
  <si>
    <t>Проект на 2027 год      Всего</t>
  </si>
  <si>
    <t xml:space="preserve">Ожидаемое поступление в 2024 году </t>
  </si>
  <si>
    <t xml:space="preserve">Прогноз на 2027 год </t>
  </si>
  <si>
    <t>Прогноз на 2025 год (Данные МФ ЧО от ГлАД)</t>
  </si>
  <si>
    <t>Прогноз на 2027 год  (Данные МФ ЧО от ГлАД)</t>
  </si>
  <si>
    <t>"ШТРАФНЫЕ САНКЦИИ, ВОЗМЕЩЕНИЕ УЩЕРБА"</t>
  </si>
  <si>
    <t>рублей</t>
  </si>
  <si>
    <r>
      <t xml:space="preserve"> Дифференцируемый норматив отчислений, </t>
    </r>
    <r>
      <rPr>
        <i/>
        <sz val="14"/>
        <color theme="1"/>
        <rFont val="Times New Roman"/>
        <family val="1"/>
        <charset val="204"/>
      </rPr>
      <t>% (согласно проекта Закона Челябинской области  "Об областном бюджете на 2025 и на плановый период 2026 и 2027 годов")</t>
    </r>
  </si>
  <si>
    <r>
      <t xml:space="preserve"> Сумма поступлений в бюджет района, </t>
    </r>
    <r>
      <rPr>
        <i/>
        <sz val="14"/>
        <color theme="1"/>
        <rFont val="Times New Roman"/>
        <family val="1"/>
        <charset val="204"/>
      </rPr>
      <t>рублей (гр.1*гр.2)</t>
    </r>
  </si>
  <si>
    <t xml:space="preserve">Прогноз налога на добычу полезных ископаемых на 2025 год (стр.3*4*5)             </t>
  </si>
  <si>
    <t xml:space="preserve">Прогноз налога на добычу полезных ископаемых на 2026 год (стр.9*10*11)             </t>
  </si>
  <si>
    <t xml:space="preserve">Объем добычи полезных ископаемых  в денежном выражении на 2027 год (данные согласованы с Министерством промышленности и природных ресурсов ЧО)                                                                                                                                                                                    </t>
  </si>
  <si>
    <t xml:space="preserve">Прогноз налога на добычу полезных ископаемых на 2027 год (стр.15*16*17)             </t>
  </si>
  <si>
    <t>(рублей)</t>
  </si>
  <si>
    <t xml:space="preserve"> на 2025-2026 гг.</t>
  </si>
  <si>
    <t>Прогнозное поступление на 2025 - 2026 гг. (данные администратора доходов КИО АКИМР)</t>
  </si>
  <si>
    <t>Таблица 1</t>
  </si>
  <si>
    <t>Таблица 2</t>
  </si>
  <si>
    <t xml:space="preserve"> на 2027 г.</t>
  </si>
  <si>
    <t>Прогнозное поступление на 2027 г. (данные администратора доходов КИО АКИМР)</t>
  </si>
  <si>
    <t>Сумма, руб.</t>
  </si>
  <si>
    <t xml:space="preserve">Доходы от приватизации (реализации) имущества, находящегося в собственности муниципальных районов, в части приватизации нефинансовых активов имущества казны </t>
  </si>
  <si>
    <t>Проект на 2027 год</t>
  </si>
  <si>
    <t>Проект на 2026 год</t>
  </si>
  <si>
    <t>Проект на 2025 год</t>
  </si>
  <si>
    <t>Приложение  12</t>
  </si>
  <si>
    <t>Прогноз на 2025 год    (данные администратора поступлений Управление Росприроднадзора по ЧО)</t>
  </si>
  <si>
    <t>Прогноз на 2026 год   (данные администратора поступлений Управление Росприроднадзора по ЧО)</t>
  </si>
  <si>
    <t>Прогноз на 2027 год    (данные администратора поступлений Управление Росприроднадзора по ЧО)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</si>
</sst>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%"/>
    <numFmt numFmtId="166" formatCode="#,##0.0"/>
    <numFmt numFmtId="167" formatCode="#,##0.0000000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8"/>
      <name val="Times New Roman Cyr"/>
      <charset val="204"/>
    </font>
    <font>
      <sz val="14"/>
      <color indexed="18"/>
      <name val="Times New Roman Cyr"/>
      <charset val="204"/>
    </font>
    <font>
      <sz val="10"/>
      <color indexed="18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color indexed="62"/>
      <name val="Times New Roman Cyr"/>
      <family val="1"/>
      <charset val="204"/>
    </font>
    <font>
      <sz val="14"/>
      <color indexed="18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color indexed="18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sz val="14"/>
      <name val="Times New Roman Cyr"/>
      <charset val="204"/>
    </font>
    <font>
      <b/>
      <sz val="14"/>
      <color indexed="18"/>
      <name val="Times New Roman Cyr"/>
      <charset val="204"/>
    </font>
    <font>
      <sz val="10"/>
      <color indexed="18"/>
      <name val="Times New Roman Cyr"/>
      <charset val="204"/>
    </font>
    <font>
      <b/>
      <i/>
      <sz val="10"/>
      <color indexed="18"/>
      <name val="Times New Roman Cyr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8"/>
      <name val="Times New Roman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 Cyr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1">
    <xf numFmtId="0" fontId="0" fillId="0" borderId="0" xfId="0"/>
    <xf numFmtId="0" fontId="1" fillId="0" borderId="0" xfId="0" applyFont="1" applyFill="1"/>
    <xf numFmtId="0" fontId="13" fillId="0" borderId="0" xfId="0" applyFont="1" applyBorder="1" applyAlignment="1">
      <alignment vertical="center"/>
    </xf>
    <xf numFmtId="0" fontId="17" fillId="0" borderId="0" xfId="0" applyFont="1" applyFill="1" applyAlignment="1">
      <alignment vertical="center"/>
    </xf>
    <xf numFmtId="3" fontId="17" fillId="0" borderId="0" xfId="0" applyNumberFormat="1" applyFont="1" applyFill="1" applyAlignment="1">
      <alignment vertical="center"/>
    </xf>
    <xf numFmtId="0" fontId="10" fillId="0" borderId="0" xfId="0" applyFont="1" applyFill="1"/>
    <xf numFmtId="0" fontId="18" fillId="0" borderId="0" xfId="0" applyFont="1" applyFill="1" applyAlignment="1">
      <alignment vertical="center"/>
    </xf>
    <xf numFmtId="3" fontId="17" fillId="0" borderId="0" xfId="0" applyNumberFormat="1" applyFont="1" applyFill="1" applyAlignment="1">
      <alignment horizontal="right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0" fillId="3" borderId="0" xfId="0" applyFill="1"/>
    <xf numFmtId="0" fontId="9" fillId="3" borderId="0" xfId="0" applyFont="1" applyFill="1" applyBorder="1" applyAlignment="1">
      <alignment horizontal="right"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right"/>
    </xf>
    <xf numFmtId="0" fontId="13" fillId="3" borderId="0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/>
    </xf>
    <xf numFmtId="0" fontId="10" fillId="3" borderId="0" xfId="1" applyFont="1" applyFill="1" applyAlignment="1">
      <alignment horizontal="right" vertical="center"/>
    </xf>
    <xf numFmtId="0" fontId="12" fillId="3" borderId="0" xfId="0" applyFont="1" applyFill="1"/>
    <xf numFmtId="0" fontId="4" fillId="3" borderId="0" xfId="0" applyFont="1" applyFill="1"/>
    <xf numFmtId="0" fontId="10" fillId="3" borderId="0" xfId="1" applyFont="1" applyFill="1" applyAlignment="1">
      <alignment horizontal="center"/>
    </xf>
    <xf numFmtId="0" fontId="27" fillId="3" borderId="0" xfId="1" applyFont="1" applyFill="1" applyAlignment="1">
      <alignment horizontal="center"/>
    </xf>
    <xf numFmtId="0" fontId="5" fillId="3" borderId="0" xfId="0" applyFont="1" applyFill="1"/>
    <xf numFmtId="0" fontId="28" fillId="3" borderId="0" xfId="1" applyFont="1" applyFill="1" applyAlignment="1">
      <alignment horizontal="center"/>
    </xf>
    <xf numFmtId="0" fontId="10" fillId="3" borderId="0" xfId="1" applyFont="1" applyFill="1" applyAlignment="1">
      <alignment horizontal="right"/>
    </xf>
    <xf numFmtId="0" fontId="27" fillId="3" borderId="0" xfId="1" applyFont="1" applyFill="1" applyAlignment="1">
      <alignment horizontal="center" vertical="top" wrapText="1"/>
    </xf>
    <xf numFmtId="0" fontId="10" fillId="3" borderId="1" xfId="1" applyFont="1" applyFill="1" applyBorder="1" applyAlignment="1">
      <alignment horizontal="left" wrapText="1"/>
    </xf>
    <xf numFmtId="0" fontId="10" fillId="3" borderId="1" xfId="1" applyFont="1" applyFill="1" applyBorder="1" applyAlignment="1">
      <alignment vertical="center" wrapText="1"/>
    </xf>
    <xf numFmtId="0" fontId="10" fillId="3" borderId="1" xfId="1" applyFont="1" applyFill="1" applyBorder="1" applyAlignment="1">
      <alignment horizontal="left" vertical="center" wrapText="1"/>
    </xf>
    <xf numFmtId="0" fontId="10" fillId="3" borderId="1" xfId="1" applyFont="1" applyFill="1" applyBorder="1" applyAlignment="1">
      <alignment horizontal="left"/>
    </xf>
    <xf numFmtId="164" fontId="10" fillId="3" borderId="1" xfId="1" applyNumberFormat="1" applyFont="1" applyFill="1" applyBorder="1" applyAlignment="1">
      <alignment horizontal="center" vertical="center" wrapText="1"/>
    </xf>
    <xf numFmtId="0" fontId="15" fillId="3" borderId="0" xfId="0" applyFont="1" applyFill="1"/>
    <xf numFmtId="0" fontId="15" fillId="3" borderId="0" xfId="0" applyFont="1" applyFill="1" applyAlignment="1">
      <alignment horizontal="right"/>
    </xf>
    <xf numFmtId="0" fontId="11" fillId="3" borderId="0" xfId="0" applyFont="1" applyFill="1" applyBorder="1" applyAlignment="1">
      <alignment horizontal="center" vertical="center"/>
    </xf>
    <xf numFmtId="0" fontId="25" fillId="3" borderId="0" xfId="0" applyFont="1" applyFill="1"/>
    <xf numFmtId="0" fontId="24" fillId="3" borderId="0" xfId="0" applyFont="1" applyFill="1" applyAlignment="1">
      <alignment horizontal="center" vertical="top"/>
    </xf>
    <xf numFmtId="0" fontId="24" fillId="3" borderId="1" xfId="0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center"/>
    </xf>
    <xf numFmtId="0" fontId="25" fillId="3" borderId="1" xfId="0" applyFont="1" applyFill="1" applyBorder="1" applyAlignment="1">
      <alignment wrapText="1"/>
    </xf>
    <xf numFmtId="3" fontId="12" fillId="3" borderId="0" xfId="0" applyNumberFormat="1" applyFont="1" applyFill="1" applyAlignment="1">
      <alignment vertical="center"/>
    </xf>
    <xf numFmtId="3" fontId="12" fillId="3" borderId="0" xfId="0" applyNumberFormat="1" applyFont="1" applyFill="1" applyAlignment="1">
      <alignment horizontal="right" vertical="center"/>
    </xf>
    <xf numFmtId="0" fontId="6" fillId="3" borderId="3" xfId="0" applyFont="1" applyFill="1" applyBorder="1" applyAlignment="1">
      <alignment horizontal="left" vertical="center" wrapText="1"/>
    </xf>
    <xf numFmtId="3" fontId="7" fillId="3" borderId="0" xfId="0" applyNumberFormat="1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0" fontId="1" fillId="3" borderId="0" xfId="0" applyFont="1" applyFill="1"/>
    <xf numFmtId="0" fontId="14" fillId="3" borderId="0" xfId="0" applyFont="1" applyFill="1" applyAlignment="1">
      <alignment vertical="center"/>
    </xf>
    <xf numFmtId="3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32" fillId="0" borderId="0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/>
    </xf>
    <xf numFmtId="0" fontId="33" fillId="0" borderId="9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33" fillId="0" borderId="6" xfId="0" applyFont="1" applyBorder="1" applyAlignment="1">
      <alignment horizontal="center"/>
    </xf>
    <xf numFmtId="0" fontId="10" fillId="0" borderId="0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0" fontId="24" fillId="0" borderId="0" xfId="0" applyFont="1" applyBorder="1" applyAlignment="1">
      <alignment wrapText="1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top" wrapText="1"/>
    </xf>
    <xf numFmtId="0" fontId="9" fillId="3" borderId="0" xfId="0" applyFont="1" applyFill="1"/>
    <xf numFmtId="0" fontId="9" fillId="3" borderId="1" xfId="0" applyFont="1" applyFill="1" applyBorder="1" applyAlignment="1">
      <alignment vertical="center" wrapText="1"/>
    </xf>
    <xf numFmtId="0" fontId="36" fillId="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vertical="center" wrapText="1"/>
    </xf>
    <xf numFmtId="0" fontId="37" fillId="3" borderId="1" xfId="1" applyFont="1" applyFill="1" applyBorder="1" applyAlignment="1">
      <alignment horizontal="left" vertical="top" wrapText="1"/>
    </xf>
    <xf numFmtId="3" fontId="7" fillId="3" borderId="0" xfId="0" applyNumberFormat="1" applyFont="1" applyFill="1" applyBorder="1" applyAlignment="1">
      <alignment horizontal="center" vertical="center" wrapText="1"/>
    </xf>
    <xf numFmtId="164" fontId="7" fillId="3" borderId="0" xfId="0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top" wrapText="1"/>
    </xf>
    <xf numFmtId="0" fontId="0" fillId="3" borderId="0" xfId="0" applyFont="1" applyFill="1"/>
    <xf numFmtId="0" fontId="29" fillId="3" borderId="1" xfId="0" applyFont="1" applyFill="1" applyBorder="1" applyAlignment="1">
      <alignment vertical="top" wrapText="1"/>
    </xf>
    <xf numFmtId="3" fontId="26" fillId="4" borderId="1" xfId="0" applyNumberFormat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center" wrapText="1"/>
    </xf>
    <xf numFmtId="9" fontId="9" fillId="3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wrapText="1"/>
    </xf>
    <xf numFmtId="0" fontId="29" fillId="3" borderId="1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Alignment="1">
      <alignment horizontal="right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167" fontId="10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right" vertical="top" wrapText="1"/>
    </xf>
    <xf numFmtId="4" fontId="20" fillId="2" borderId="2" xfId="0" applyNumberFormat="1" applyFont="1" applyFill="1" applyBorder="1" applyAlignment="1">
      <alignment horizontal="center" vertical="center" wrapText="1"/>
    </xf>
    <xf numFmtId="4" fontId="20" fillId="4" borderId="2" xfId="0" applyNumberFormat="1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 vertical="center" wrapText="1"/>
    </xf>
    <xf numFmtId="4" fontId="12" fillId="3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24" fillId="3" borderId="1" xfId="0" applyNumberFormat="1" applyFont="1" applyFill="1" applyBorder="1" applyAlignment="1"/>
    <xf numFmtId="4" fontId="24" fillId="5" borderId="1" xfId="0" applyNumberFormat="1" applyFont="1" applyFill="1" applyBorder="1" applyAlignment="1"/>
    <xf numFmtId="4" fontId="24" fillId="3" borderId="1" xfId="0" applyNumberFormat="1" applyFont="1" applyFill="1" applyBorder="1" applyAlignment="1">
      <alignment horizontal="right"/>
    </xf>
    <xf numFmtId="4" fontId="24" fillId="3" borderId="1" xfId="0" applyNumberFormat="1" applyFont="1" applyFill="1" applyBorder="1"/>
    <xf numFmtId="4" fontId="24" fillId="5" borderId="1" xfId="0" applyNumberFormat="1" applyFont="1" applyFill="1" applyBorder="1"/>
    <xf numFmtId="0" fontId="24" fillId="3" borderId="1" xfId="0" applyNumberFormat="1" applyFont="1" applyFill="1" applyBorder="1" applyAlignment="1"/>
    <xf numFmtId="0" fontId="24" fillId="3" borderId="1" xfId="0" applyNumberFormat="1" applyFont="1" applyFill="1" applyBorder="1"/>
    <xf numFmtId="0" fontId="33" fillId="3" borderId="1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center" vertical="center"/>
    </xf>
    <xf numFmtId="0" fontId="35" fillId="3" borderId="0" xfId="0" applyFont="1" applyFill="1" applyBorder="1" applyAlignment="1">
      <alignment horizontal="center" vertical="center" wrapText="1"/>
    </xf>
    <xf numFmtId="0" fontId="29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right"/>
    </xf>
    <xf numFmtId="0" fontId="5" fillId="3" borderId="0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top" wrapText="1"/>
    </xf>
    <xf numFmtId="0" fontId="10" fillId="3" borderId="0" xfId="1" applyFont="1" applyFill="1" applyAlignment="1">
      <alignment horizontal="center" wrapText="1"/>
    </xf>
    <xf numFmtId="0" fontId="10" fillId="3" borderId="4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3" fontId="17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21" fillId="0" borderId="5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right"/>
    </xf>
    <xf numFmtId="0" fontId="24" fillId="3" borderId="4" xfId="0" applyFont="1" applyFill="1" applyBorder="1" applyAlignment="1">
      <alignment horizontal="center" vertical="top" wrapText="1"/>
    </xf>
    <xf numFmtId="0" fontId="24" fillId="3" borderId="8" xfId="0" applyFont="1" applyFill="1" applyBorder="1" applyAlignment="1">
      <alignment horizontal="center" vertical="top" wrapText="1"/>
    </xf>
    <xf numFmtId="0" fontId="24" fillId="3" borderId="2" xfId="0" applyFont="1" applyFill="1" applyBorder="1" applyAlignment="1">
      <alignment horizontal="center" vertical="top" wrapText="1"/>
    </xf>
    <xf numFmtId="0" fontId="24" fillId="3" borderId="10" xfId="0" applyFont="1" applyFill="1" applyBorder="1" applyAlignment="1">
      <alignment horizontal="center" vertical="top" wrapText="1"/>
    </xf>
    <xf numFmtId="0" fontId="24" fillId="3" borderId="11" xfId="0" applyFont="1" applyFill="1" applyBorder="1" applyAlignment="1">
      <alignment horizontal="center" vertical="top" wrapText="1"/>
    </xf>
    <xf numFmtId="0" fontId="24" fillId="3" borderId="12" xfId="0" applyFont="1" applyFill="1" applyBorder="1" applyAlignment="1">
      <alignment horizontal="center" vertical="top" wrapText="1"/>
    </xf>
    <xf numFmtId="0" fontId="24" fillId="3" borderId="13" xfId="0" applyFont="1" applyFill="1" applyBorder="1" applyAlignment="1">
      <alignment horizontal="center" vertical="top" wrapText="1"/>
    </xf>
    <xf numFmtId="0" fontId="24" fillId="3" borderId="5" xfId="0" applyFont="1" applyFill="1" applyBorder="1" applyAlignment="1">
      <alignment horizontal="center" vertical="top" wrapText="1"/>
    </xf>
    <xf numFmtId="0" fontId="24" fillId="3" borderId="7" xfId="0" applyFont="1" applyFill="1" applyBorder="1" applyAlignment="1">
      <alignment horizontal="center" vertical="top" wrapText="1"/>
    </xf>
    <xf numFmtId="0" fontId="24" fillId="3" borderId="6" xfId="0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4" fillId="3" borderId="5" xfId="0" applyFont="1" applyFill="1" applyBorder="1" applyAlignment="1">
      <alignment horizontal="center" vertical="top"/>
    </xf>
    <xf numFmtId="0" fontId="24" fillId="3" borderId="6" xfId="0" applyFont="1" applyFill="1" applyBorder="1" applyAlignment="1">
      <alignment horizontal="center" vertical="top"/>
    </xf>
    <xf numFmtId="0" fontId="24" fillId="3" borderId="4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24" fillId="3" borderId="2" xfId="0" applyFont="1" applyFill="1" applyBorder="1" applyAlignment="1">
      <alignment horizontal="center" wrapText="1"/>
    </xf>
    <xf numFmtId="0" fontId="1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33" fillId="0" borderId="4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4" fontId="33" fillId="3" borderId="4" xfId="0" applyNumberFormat="1" applyFont="1" applyFill="1" applyBorder="1" applyAlignment="1">
      <alignment horizontal="center" wrapText="1"/>
    </xf>
    <xf numFmtId="4" fontId="33" fillId="3" borderId="2" xfId="0" applyNumberFormat="1" applyFont="1" applyFill="1" applyBorder="1" applyAlignment="1">
      <alignment horizontal="center" wrapText="1"/>
    </xf>
    <xf numFmtId="0" fontId="33" fillId="3" borderId="4" xfId="0" applyFont="1" applyFill="1" applyBorder="1" applyAlignment="1">
      <alignment horizontal="center" vertical="top" wrapText="1"/>
    </xf>
    <xf numFmtId="0" fontId="33" fillId="3" borderId="2" xfId="0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center" vertical="top" wrapText="1"/>
    </xf>
    <xf numFmtId="0" fontId="24" fillId="3" borderId="1" xfId="0" applyFont="1" applyFill="1" applyBorder="1" applyAlignment="1">
      <alignment horizontal="center" vertical="top"/>
    </xf>
    <xf numFmtId="0" fontId="15" fillId="3" borderId="0" xfId="0" applyFont="1" applyFill="1" applyBorder="1" applyAlignment="1">
      <alignment horizontal="center" wrapText="1"/>
    </xf>
    <xf numFmtId="0" fontId="7" fillId="3" borderId="0" xfId="0" applyFont="1" applyFill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vertical="center" wrapText="1"/>
    </xf>
    <xf numFmtId="4" fontId="10" fillId="3" borderId="1" xfId="1" applyNumberFormat="1" applyFont="1" applyFill="1" applyBorder="1" applyAlignment="1">
      <alignment horizontal="center" vertical="center" wrapText="1"/>
    </xf>
    <xf numFmtId="4" fontId="37" fillId="3" borderId="1" xfId="1" applyNumberFormat="1" applyFont="1" applyFill="1" applyBorder="1" applyAlignment="1">
      <alignment horizontal="center" vertical="center" wrapText="1"/>
    </xf>
    <xf numFmtId="4" fontId="36" fillId="3" borderId="1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33" fillId="3" borderId="12" xfId="0" applyNumberFormat="1" applyFont="1" applyFill="1" applyBorder="1" applyAlignment="1">
      <alignment horizontal="center"/>
    </xf>
    <xf numFmtId="4" fontId="33" fillId="3" borderId="9" xfId="0" applyNumberFormat="1" applyFont="1" applyFill="1" applyBorder="1" applyAlignment="1">
      <alignment horizontal="center"/>
    </xf>
    <xf numFmtId="4" fontId="33" fillId="3" borderId="1" xfId="0" applyNumberFormat="1" applyFont="1" applyFill="1" applyBorder="1" applyAlignment="1">
      <alignment horizontal="center"/>
    </xf>
    <xf numFmtId="4" fontId="33" fillId="3" borderId="6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Запрос ЕСХН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1</xdr:col>
      <xdr:colOff>0</xdr:colOff>
      <xdr:row>14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571500" y="10125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opLeftCell="A13" zoomScaleNormal="100" workbookViewId="0">
      <selection activeCell="E23" sqref="E23:E25"/>
    </sheetView>
  </sheetViews>
  <sheetFormatPr defaultRowHeight="13.5" customHeight="1" x14ac:dyDescent="0.2"/>
  <cols>
    <col min="1" max="1" width="5.5703125" style="25" customWidth="1"/>
    <col min="2" max="2" width="70.5703125" style="25" customWidth="1"/>
    <col min="3" max="3" width="21" style="25" customWidth="1"/>
    <col min="4" max="4" width="20.28515625" style="25" customWidth="1"/>
    <col min="5" max="5" width="20.85546875" style="25" customWidth="1"/>
    <col min="6" max="6" width="3" style="25" customWidth="1"/>
    <col min="7" max="16384" width="9.140625" style="25"/>
  </cols>
  <sheetData>
    <row r="1" spans="1:5" s="19" customFormat="1" ht="23.25" customHeight="1" x14ac:dyDescent="0.3">
      <c r="C1" s="113" t="s">
        <v>47</v>
      </c>
      <c r="D1" s="113"/>
      <c r="E1" s="113"/>
    </row>
    <row r="2" spans="1:5" s="19" customFormat="1" ht="24" customHeight="1" x14ac:dyDescent="0.3">
      <c r="A2" s="112" t="s">
        <v>63</v>
      </c>
      <c r="B2" s="112"/>
      <c r="C2" s="112"/>
      <c r="D2" s="112"/>
      <c r="E2" s="112"/>
    </row>
    <row r="3" spans="1:5" s="19" customFormat="1" ht="18" customHeight="1" x14ac:dyDescent="0.3">
      <c r="A3" s="112" t="s">
        <v>80</v>
      </c>
      <c r="B3" s="112"/>
      <c r="C3" s="112"/>
      <c r="D3" s="112"/>
      <c r="E3" s="112"/>
    </row>
    <row r="4" spans="1:5" s="19" customFormat="1" ht="18.75" x14ac:dyDescent="0.2">
      <c r="E4" s="20" t="s">
        <v>99</v>
      </c>
    </row>
    <row r="5" spans="1:5" s="76" customFormat="1" ht="31.5" customHeight="1" x14ac:dyDescent="0.2">
      <c r="A5" s="75"/>
      <c r="B5" s="75" t="s">
        <v>46</v>
      </c>
      <c r="C5" s="75" t="s">
        <v>70</v>
      </c>
      <c r="D5" s="75" t="s">
        <v>75</v>
      </c>
      <c r="E5" s="75" t="s">
        <v>81</v>
      </c>
    </row>
    <row r="6" spans="1:5" s="19" customFormat="1" ht="72" customHeight="1" x14ac:dyDescent="0.3">
      <c r="A6" s="77">
        <v>1</v>
      </c>
      <c r="B6" s="85" t="s">
        <v>48</v>
      </c>
      <c r="C6" s="90">
        <v>12917187112</v>
      </c>
      <c r="D6" s="90">
        <v>13227203952</v>
      </c>
      <c r="E6" s="90">
        <v>14197498214</v>
      </c>
    </row>
    <row r="7" spans="1:5" s="19" customFormat="1" ht="73.5" customHeight="1" x14ac:dyDescent="0.2">
      <c r="A7" s="77">
        <v>2</v>
      </c>
      <c r="B7" s="86" t="s">
        <v>100</v>
      </c>
      <c r="C7" s="91">
        <v>5.1530769999999997E-2</v>
      </c>
      <c r="D7" s="91">
        <v>5.1530769999999997E-2</v>
      </c>
      <c r="E7" s="91">
        <v>5.1530769999999997E-2</v>
      </c>
    </row>
    <row r="8" spans="1:5" s="19" customFormat="1" ht="45.75" customHeight="1" x14ac:dyDescent="0.2">
      <c r="A8" s="77">
        <v>3</v>
      </c>
      <c r="B8" s="86" t="s">
        <v>101</v>
      </c>
      <c r="C8" s="90">
        <f>C6*C7/100</f>
        <v>6656325.9811543617</v>
      </c>
      <c r="D8" s="90">
        <f t="shared" ref="D8" si="0">D6*D7/100</f>
        <v>6816080.0459360303</v>
      </c>
      <c r="E8" s="90">
        <v>7316080</v>
      </c>
    </row>
    <row r="9" spans="1:5" s="21" customFormat="1" ht="45.75" customHeight="1" x14ac:dyDescent="0.3">
      <c r="C9" s="22"/>
      <c r="E9" s="87" t="s">
        <v>39</v>
      </c>
    </row>
    <row r="10" spans="1:5" s="21" customFormat="1" ht="8.25" customHeight="1" x14ac:dyDescent="0.2"/>
    <row r="11" spans="1:5" s="23" customFormat="1" ht="19.5" customHeight="1" x14ac:dyDescent="0.2">
      <c r="A11" s="110" t="s">
        <v>2</v>
      </c>
      <c r="B11" s="110"/>
      <c r="C11" s="110"/>
      <c r="D11" s="110"/>
      <c r="E11" s="110"/>
    </row>
    <row r="12" spans="1:5" s="23" customFormat="1" ht="19.5" customHeight="1" x14ac:dyDescent="0.2">
      <c r="A12" s="114" t="s">
        <v>62</v>
      </c>
      <c r="B12" s="114"/>
      <c r="C12" s="114"/>
      <c r="D12" s="114"/>
      <c r="E12" s="114"/>
    </row>
    <row r="13" spans="1:5" s="23" customFormat="1" ht="21.75" customHeight="1" x14ac:dyDescent="0.3">
      <c r="A13" s="112" t="s">
        <v>82</v>
      </c>
      <c r="B13" s="112"/>
      <c r="C13" s="112"/>
      <c r="D13" s="112"/>
      <c r="E13" s="112"/>
    </row>
    <row r="14" spans="1:5" s="21" customFormat="1" ht="23.25" customHeight="1" x14ac:dyDescent="0.2">
      <c r="B14" s="66"/>
      <c r="C14" s="20"/>
      <c r="E14" s="20" t="s">
        <v>99</v>
      </c>
    </row>
    <row r="15" spans="1:5" s="21" customFormat="1" ht="37.5" customHeight="1" x14ac:dyDescent="0.2">
      <c r="A15" s="24">
        <v>1</v>
      </c>
      <c r="B15" s="107" t="s">
        <v>71</v>
      </c>
      <c r="C15" s="108"/>
      <c r="D15" s="109"/>
      <c r="E15" s="169">
        <v>38091172</v>
      </c>
    </row>
    <row r="16" spans="1:5" s="21" customFormat="1" ht="37.5" customHeight="1" x14ac:dyDescent="0.2">
      <c r="A16" s="24">
        <v>2</v>
      </c>
      <c r="B16" s="107" t="s">
        <v>76</v>
      </c>
      <c r="C16" s="108"/>
      <c r="D16" s="109"/>
      <c r="E16" s="169">
        <v>41476716</v>
      </c>
    </row>
    <row r="17" spans="1:6" s="21" customFormat="1" ht="37.5" customHeight="1" x14ac:dyDescent="0.2">
      <c r="A17" s="24">
        <v>3</v>
      </c>
      <c r="B17" s="107" t="s">
        <v>83</v>
      </c>
      <c r="C17" s="108"/>
      <c r="D17" s="109"/>
      <c r="E17" s="169">
        <v>45249438</v>
      </c>
    </row>
    <row r="18" spans="1:6" ht="53.25" customHeight="1" x14ac:dyDescent="0.2">
      <c r="E18" s="26" t="s">
        <v>40</v>
      </c>
    </row>
    <row r="19" spans="1:6" s="23" customFormat="1" ht="18" customHeight="1" x14ac:dyDescent="0.2">
      <c r="A19" s="110" t="s">
        <v>2</v>
      </c>
      <c r="B19" s="110"/>
      <c r="C19" s="110"/>
      <c r="D19" s="110"/>
      <c r="E19" s="110"/>
      <c r="F19" s="21"/>
    </row>
    <row r="20" spans="1:6" s="23" customFormat="1" ht="27.75" customHeight="1" x14ac:dyDescent="0.2">
      <c r="A20" s="111" t="s">
        <v>51</v>
      </c>
      <c r="B20" s="111"/>
      <c r="C20" s="111"/>
      <c r="D20" s="111"/>
      <c r="E20" s="111"/>
      <c r="F20" s="21"/>
    </row>
    <row r="21" spans="1:6" s="23" customFormat="1" ht="16.5" customHeight="1" x14ac:dyDescent="0.2">
      <c r="A21" s="110" t="s">
        <v>80</v>
      </c>
      <c r="B21" s="110"/>
      <c r="C21" s="110"/>
      <c r="D21" s="110"/>
      <c r="E21" s="110"/>
      <c r="F21" s="21"/>
    </row>
    <row r="22" spans="1:6" s="21" customFormat="1" ht="18" customHeight="1" x14ac:dyDescent="0.2">
      <c r="B22" s="66"/>
      <c r="C22" s="20"/>
      <c r="E22" s="20" t="s">
        <v>99</v>
      </c>
    </row>
    <row r="23" spans="1:6" s="21" customFormat="1" ht="39" customHeight="1" x14ac:dyDescent="0.2">
      <c r="A23" s="24">
        <v>1</v>
      </c>
      <c r="B23" s="107" t="s">
        <v>71</v>
      </c>
      <c r="C23" s="108"/>
      <c r="D23" s="109"/>
      <c r="E23" s="169">
        <v>3651351</v>
      </c>
    </row>
    <row r="24" spans="1:6" s="21" customFormat="1" ht="39" customHeight="1" x14ac:dyDescent="0.2">
      <c r="A24" s="24">
        <v>2</v>
      </c>
      <c r="B24" s="107" t="s">
        <v>76</v>
      </c>
      <c r="C24" s="108"/>
      <c r="D24" s="109"/>
      <c r="E24" s="169">
        <v>3975883</v>
      </c>
    </row>
    <row r="25" spans="1:6" s="21" customFormat="1" ht="39" customHeight="1" x14ac:dyDescent="0.2">
      <c r="A25" s="24">
        <v>3</v>
      </c>
      <c r="B25" s="107" t="s">
        <v>83</v>
      </c>
      <c r="C25" s="108"/>
      <c r="D25" s="109"/>
      <c r="E25" s="169">
        <v>4337529</v>
      </c>
    </row>
  </sheetData>
  <mergeCells count="15">
    <mergeCell ref="A13:E13"/>
    <mergeCell ref="B15:D15"/>
    <mergeCell ref="B16:D16"/>
    <mergeCell ref="B17:D17"/>
    <mergeCell ref="C1:E1"/>
    <mergeCell ref="A2:E2"/>
    <mergeCell ref="A3:E3"/>
    <mergeCell ref="A11:E11"/>
    <mergeCell ref="A12:E12"/>
    <mergeCell ref="B25:D25"/>
    <mergeCell ref="A19:E19"/>
    <mergeCell ref="A20:E20"/>
    <mergeCell ref="A21:E21"/>
    <mergeCell ref="B23:D23"/>
    <mergeCell ref="B24:D24"/>
  </mergeCells>
  <phoneticPr fontId="3" type="noConversion"/>
  <pageMargins left="0.98425196850393704" right="0.39370078740157483" top="0.59055118110236227" bottom="0.39370078740157483" header="0.51181102362204722" footer="0.51181102362204722"/>
  <pageSetup paperSize="9" scale="6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zoomScaleNormal="100" workbookViewId="0">
      <selection activeCell="D10" sqref="D10"/>
    </sheetView>
  </sheetViews>
  <sheetFormatPr defaultRowHeight="18.75" x14ac:dyDescent="0.3"/>
  <cols>
    <col min="1" max="1" width="5.85546875" style="27" customWidth="1"/>
    <col min="2" max="2" width="93.5703125" style="27" customWidth="1"/>
    <col min="3" max="3" width="18" style="27" customWidth="1"/>
    <col min="4" max="4" width="18.140625" style="27" customWidth="1"/>
    <col min="5" max="5" width="19" style="27" customWidth="1"/>
    <col min="6" max="6" width="3.85546875" style="28" customWidth="1"/>
    <col min="7" max="16384" width="9.140625" style="28"/>
  </cols>
  <sheetData>
    <row r="1" spans="1:5" s="31" customFormat="1" ht="45" customHeight="1" x14ac:dyDescent="0.3">
      <c r="A1" s="68"/>
      <c r="B1" s="68"/>
      <c r="C1" s="68"/>
      <c r="D1" s="68"/>
      <c r="E1" s="88" t="s">
        <v>50</v>
      </c>
    </row>
    <row r="2" spans="1:5" s="31" customFormat="1" ht="22.5" customHeight="1" x14ac:dyDescent="0.25">
      <c r="A2" s="115" t="s">
        <v>4</v>
      </c>
      <c r="B2" s="115"/>
      <c r="C2" s="115"/>
      <c r="D2" s="115"/>
      <c r="E2" s="115"/>
    </row>
    <row r="3" spans="1:5" s="31" customFormat="1" ht="24" customHeight="1" x14ac:dyDescent="0.25">
      <c r="A3" s="115" t="s">
        <v>84</v>
      </c>
      <c r="B3" s="115"/>
      <c r="C3" s="115"/>
      <c r="D3" s="115"/>
      <c r="E3" s="115"/>
    </row>
    <row r="4" spans="1:5" s="31" customFormat="1" ht="19.5" customHeight="1" x14ac:dyDescent="0.25">
      <c r="A4" s="67"/>
      <c r="B4" s="67"/>
      <c r="C4" s="67"/>
      <c r="D4" s="67"/>
      <c r="E4" s="92" t="s">
        <v>99</v>
      </c>
    </row>
    <row r="5" spans="1:5" s="31" customFormat="1" ht="39.75" customHeight="1" x14ac:dyDescent="0.25">
      <c r="A5" s="69"/>
      <c r="B5" s="69"/>
      <c r="C5" s="24" t="s">
        <v>3</v>
      </c>
      <c r="D5" s="24" t="s">
        <v>0</v>
      </c>
      <c r="E5" s="24" t="s">
        <v>1</v>
      </c>
    </row>
    <row r="6" spans="1:5" s="31" customFormat="1" ht="54" customHeight="1" x14ac:dyDescent="0.25">
      <c r="A6" s="24">
        <v>1</v>
      </c>
      <c r="B6" s="69" t="s">
        <v>72</v>
      </c>
      <c r="C6" s="174">
        <v>197100000</v>
      </c>
      <c r="D6" s="174">
        <v>185000000</v>
      </c>
      <c r="E6" s="174">
        <v>12100000</v>
      </c>
    </row>
    <row r="7" spans="1:5" s="31" customFormat="1" ht="31.5" customHeight="1" x14ac:dyDescent="0.25">
      <c r="A7" s="24">
        <v>2</v>
      </c>
      <c r="B7" s="69" t="s">
        <v>6</v>
      </c>
      <c r="C7" s="24"/>
      <c r="D7" s="82">
        <v>5.5E-2</v>
      </c>
      <c r="E7" s="82">
        <v>5.5E-2</v>
      </c>
    </row>
    <row r="8" spans="1:5" s="31" customFormat="1" ht="24.75" customHeight="1" x14ac:dyDescent="0.25">
      <c r="A8" s="24">
        <v>3</v>
      </c>
      <c r="B8" s="69" t="s">
        <v>5</v>
      </c>
      <c r="C8" s="174">
        <f>D8+E8</f>
        <v>10840500</v>
      </c>
      <c r="D8" s="174">
        <f>D6*D7</f>
        <v>10175000</v>
      </c>
      <c r="E8" s="174">
        <f>E6*E7</f>
        <v>665500</v>
      </c>
    </row>
    <row r="9" spans="1:5" s="31" customFormat="1" ht="28.5" customHeight="1" x14ac:dyDescent="0.25">
      <c r="A9" s="24">
        <v>4</v>
      </c>
      <c r="B9" s="69" t="s">
        <v>7</v>
      </c>
      <c r="C9" s="24"/>
      <c r="D9" s="83">
        <v>0.6</v>
      </c>
      <c r="E9" s="83">
        <v>1</v>
      </c>
    </row>
    <row r="10" spans="1:5" s="31" customFormat="1" ht="28.5" customHeight="1" x14ac:dyDescent="0.25">
      <c r="A10" s="24">
        <v>5</v>
      </c>
      <c r="B10" s="69" t="s">
        <v>8</v>
      </c>
      <c r="C10" s="24"/>
      <c r="D10" s="83">
        <v>0.5</v>
      </c>
      <c r="E10" s="83">
        <v>0.5</v>
      </c>
    </row>
    <row r="11" spans="1:5" s="31" customFormat="1" ht="34.5" customHeight="1" x14ac:dyDescent="0.25">
      <c r="A11" s="70">
        <v>6</v>
      </c>
      <c r="B11" s="71" t="s">
        <v>102</v>
      </c>
      <c r="C11" s="172">
        <f>SUM(D11:E11)</f>
        <v>3385250</v>
      </c>
      <c r="D11" s="173">
        <f>D8*30%</f>
        <v>3052500</v>
      </c>
      <c r="E11" s="173">
        <f>E8*50%</f>
        <v>332750</v>
      </c>
    </row>
    <row r="12" spans="1:5" s="31" customFormat="1" ht="52.5" customHeight="1" x14ac:dyDescent="0.25">
      <c r="A12" s="24">
        <v>7</v>
      </c>
      <c r="B12" s="69" t="s">
        <v>77</v>
      </c>
      <c r="C12" s="174">
        <v>203200000</v>
      </c>
      <c r="D12" s="174">
        <v>191000000</v>
      </c>
      <c r="E12" s="174">
        <v>12200000</v>
      </c>
    </row>
    <row r="13" spans="1:5" s="31" customFormat="1" ht="33" customHeight="1" x14ac:dyDescent="0.25">
      <c r="A13" s="24">
        <v>8</v>
      </c>
      <c r="B13" s="69" t="s">
        <v>6</v>
      </c>
      <c r="C13" s="24"/>
      <c r="D13" s="82">
        <v>5.5E-2</v>
      </c>
      <c r="E13" s="82">
        <v>5.5E-2</v>
      </c>
    </row>
    <row r="14" spans="1:5" s="31" customFormat="1" ht="24.75" customHeight="1" x14ac:dyDescent="0.25">
      <c r="A14" s="24">
        <v>9</v>
      </c>
      <c r="B14" s="69" t="s">
        <v>66</v>
      </c>
      <c r="C14" s="174">
        <f>D14+E14</f>
        <v>11176000</v>
      </c>
      <c r="D14" s="174">
        <f>D12*D13</f>
        <v>10505000</v>
      </c>
      <c r="E14" s="174">
        <f>E12*E13</f>
        <v>671000</v>
      </c>
    </row>
    <row r="15" spans="1:5" s="31" customFormat="1" ht="28.5" customHeight="1" x14ac:dyDescent="0.25">
      <c r="A15" s="24">
        <v>10</v>
      </c>
      <c r="B15" s="69" t="s">
        <v>7</v>
      </c>
      <c r="C15" s="24"/>
      <c r="D15" s="83">
        <v>0.6</v>
      </c>
      <c r="E15" s="83">
        <v>1</v>
      </c>
    </row>
    <row r="16" spans="1:5" s="31" customFormat="1" ht="28.5" customHeight="1" x14ac:dyDescent="0.25">
      <c r="A16" s="24">
        <v>11</v>
      </c>
      <c r="B16" s="69" t="s">
        <v>8</v>
      </c>
      <c r="C16" s="24"/>
      <c r="D16" s="83">
        <v>0.5</v>
      </c>
      <c r="E16" s="83">
        <v>0.5</v>
      </c>
    </row>
    <row r="17" spans="1:6" s="31" customFormat="1" ht="34.5" customHeight="1" x14ac:dyDescent="0.25">
      <c r="A17" s="70">
        <v>12</v>
      </c>
      <c r="B17" s="71" t="s">
        <v>103</v>
      </c>
      <c r="C17" s="172">
        <f>SUM(D17:E17)</f>
        <v>3487000</v>
      </c>
      <c r="D17" s="173">
        <f>D14*30%</f>
        <v>3151500</v>
      </c>
      <c r="E17" s="173">
        <f>E14*50%</f>
        <v>335500</v>
      </c>
    </row>
    <row r="18" spans="1:6" s="31" customFormat="1" ht="51" customHeight="1" x14ac:dyDescent="0.25">
      <c r="A18" s="24">
        <v>13</v>
      </c>
      <c r="B18" s="69" t="s">
        <v>104</v>
      </c>
      <c r="C18" s="174">
        <v>212100000</v>
      </c>
      <c r="D18" s="174">
        <v>199800000</v>
      </c>
      <c r="E18" s="174">
        <v>12300000</v>
      </c>
    </row>
    <row r="19" spans="1:6" s="31" customFormat="1" ht="31.5" customHeight="1" x14ac:dyDescent="0.25">
      <c r="A19" s="24">
        <v>14</v>
      </c>
      <c r="B19" s="69" t="s">
        <v>6</v>
      </c>
      <c r="C19" s="24"/>
      <c r="D19" s="82">
        <v>5.5E-2</v>
      </c>
      <c r="E19" s="82">
        <v>5.5E-2</v>
      </c>
    </row>
    <row r="20" spans="1:6" s="31" customFormat="1" ht="24.75" customHeight="1" x14ac:dyDescent="0.25">
      <c r="A20" s="24">
        <v>15</v>
      </c>
      <c r="B20" s="69" t="s">
        <v>67</v>
      </c>
      <c r="C20" s="174">
        <f>D20+E20</f>
        <v>11665500</v>
      </c>
      <c r="D20" s="174">
        <f>D18*D19</f>
        <v>10989000</v>
      </c>
      <c r="E20" s="174">
        <f>E18*E19</f>
        <v>676500</v>
      </c>
    </row>
    <row r="21" spans="1:6" s="31" customFormat="1" ht="28.5" customHeight="1" x14ac:dyDescent="0.25">
      <c r="A21" s="24">
        <v>16</v>
      </c>
      <c r="B21" s="69" t="s">
        <v>7</v>
      </c>
      <c r="C21" s="24"/>
      <c r="D21" s="83">
        <v>0.6</v>
      </c>
      <c r="E21" s="83">
        <v>1</v>
      </c>
    </row>
    <row r="22" spans="1:6" s="31" customFormat="1" ht="28.5" customHeight="1" x14ac:dyDescent="0.25">
      <c r="A22" s="24">
        <v>17</v>
      </c>
      <c r="B22" s="69" t="s">
        <v>8</v>
      </c>
      <c r="C22" s="24"/>
      <c r="D22" s="83">
        <v>0.5</v>
      </c>
      <c r="E22" s="83">
        <v>0.5</v>
      </c>
    </row>
    <row r="23" spans="1:6" s="31" customFormat="1" ht="37.5" customHeight="1" x14ac:dyDescent="0.25">
      <c r="A23" s="70">
        <v>18</v>
      </c>
      <c r="B23" s="71" t="s">
        <v>105</v>
      </c>
      <c r="C23" s="172">
        <f>SUM(D23:E23)</f>
        <v>3634950</v>
      </c>
      <c r="D23" s="173">
        <f>D20*30%</f>
        <v>3296700</v>
      </c>
      <c r="E23" s="173">
        <f>E20*50%</f>
        <v>338250</v>
      </c>
    </row>
    <row r="25" spans="1:6" s="30" customFormat="1" ht="34.5" customHeight="1" x14ac:dyDescent="0.3">
      <c r="A25" s="29"/>
      <c r="B25" s="29"/>
      <c r="C25" s="26"/>
      <c r="D25" s="26"/>
      <c r="E25" s="26" t="s">
        <v>41</v>
      </c>
    </row>
    <row r="26" spans="1:6" s="31" customFormat="1" ht="28.5" customHeight="1" x14ac:dyDescent="0.25">
      <c r="A26" s="115" t="s">
        <v>4</v>
      </c>
      <c r="B26" s="115"/>
      <c r="C26" s="115"/>
      <c r="D26" s="115"/>
      <c r="E26" s="115"/>
    </row>
    <row r="27" spans="1:6" s="32" customFormat="1" ht="25.5" customHeight="1" x14ac:dyDescent="0.3">
      <c r="A27" s="116" t="s">
        <v>85</v>
      </c>
      <c r="B27" s="116"/>
      <c r="C27" s="116"/>
      <c r="D27" s="116"/>
      <c r="E27" s="116"/>
      <c r="F27" s="30"/>
    </row>
    <row r="28" spans="1:6" s="30" customFormat="1" ht="27" customHeight="1" x14ac:dyDescent="0.3">
      <c r="A28" s="29"/>
      <c r="B28" s="29"/>
      <c r="C28" s="33"/>
      <c r="D28" s="33"/>
      <c r="E28" s="33" t="s">
        <v>99</v>
      </c>
    </row>
    <row r="29" spans="1:6" s="34" customFormat="1" ht="28.5" customHeight="1" x14ac:dyDescent="0.3">
      <c r="A29" s="35"/>
      <c r="B29" s="35"/>
      <c r="C29" s="39" t="s">
        <v>70</v>
      </c>
      <c r="D29" s="39" t="s">
        <v>75</v>
      </c>
      <c r="E29" s="39" t="s">
        <v>81</v>
      </c>
    </row>
    <row r="30" spans="1:6" s="34" customFormat="1" ht="27" customHeight="1" x14ac:dyDescent="0.3">
      <c r="A30" s="35">
        <v>1</v>
      </c>
      <c r="B30" s="72" t="s">
        <v>64</v>
      </c>
      <c r="C30" s="171">
        <f>C33+C35</f>
        <v>8142900</v>
      </c>
      <c r="D30" s="171">
        <f t="shared" ref="D30:E30" si="0">D33+D35</f>
        <v>8525600</v>
      </c>
      <c r="E30" s="171">
        <f t="shared" si="0"/>
        <v>8943300</v>
      </c>
    </row>
    <row r="31" spans="1:6" s="34" customFormat="1" ht="21" customHeight="1" x14ac:dyDescent="0.3">
      <c r="A31" s="35"/>
      <c r="B31" s="35" t="s">
        <v>9</v>
      </c>
      <c r="C31" s="36"/>
      <c r="D31" s="36"/>
      <c r="E31" s="36"/>
    </row>
    <row r="32" spans="1:6" s="34" customFormat="1" ht="41.25" customHeight="1" x14ac:dyDescent="0.2">
      <c r="A32" s="37" t="s">
        <v>10</v>
      </c>
      <c r="B32" s="117" t="s">
        <v>44</v>
      </c>
      <c r="C32" s="118"/>
      <c r="D32" s="118"/>
      <c r="E32" s="119"/>
    </row>
    <row r="33" spans="1:6" s="34" customFormat="1" ht="33.75" customHeight="1" x14ac:dyDescent="0.3">
      <c r="A33" s="38"/>
      <c r="B33" s="37" t="s">
        <v>52</v>
      </c>
      <c r="C33" s="170">
        <v>15000</v>
      </c>
      <c r="D33" s="170">
        <v>15000</v>
      </c>
      <c r="E33" s="170">
        <v>10000</v>
      </c>
    </row>
    <row r="34" spans="1:6" s="32" customFormat="1" ht="35.25" customHeight="1" x14ac:dyDescent="0.25">
      <c r="A34" s="37" t="s">
        <v>11</v>
      </c>
      <c r="B34" s="117" t="s">
        <v>12</v>
      </c>
      <c r="C34" s="118"/>
      <c r="D34" s="118"/>
      <c r="E34" s="119"/>
      <c r="F34" s="30"/>
    </row>
    <row r="35" spans="1:6" s="34" customFormat="1" ht="35.25" customHeight="1" x14ac:dyDescent="0.3">
      <c r="A35" s="38"/>
      <c r="B35" s="37" t="s">
        <v>68</v>
      </c>
      <c r="C35" s="170">
        <v>8127900</v>
      </c>
      <c r="D35" s="170">
        <v>8510600</v>
      </c>
      <c r="E35" s="170">
        <v>8933300</v>
      </c>
    </row>
  </sheetData>
  <mergeCells count="6">
    <mergeCell ref="A26:E26"/>
    <mergeCell ref="A27:E27"/>
    <mergeCell ref="B32:E32"/>
    <mergeCell ref="B34:E34"/>
    <mergeCell ref="A2:E2"/>
    <mergeCell ref="A3:E3"/>
  </mergeCells>
  <phoneticPr fontId="0" type="noConversion"/>
  <pageMargins left="0.94488188976377963" right="0.15748031496062992" top="0.43307086614173229" bottom="0.15748031496062992" header="0.15748031496062992" footer="0.15748031496062992"/>
  <pageSetup paperSize="9" scale="57" orientation="portrait" r:id="rId1"/>
  <headerFooter alignWithMargins="0">
    <oddHeader xml:space="preserve">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zoomScaleNormal="100" workbookViewId="0">
      <selection activeCell="F40" sqref="F40"/>
    </sheetView>
  </sheetViews>
  <sheetFormatPr defaultColWidth="9.28515625" defaultRowHeight="18.75" x14ac:dyDescent="0.3"/>
  <cols>
    <col min="1" max="1" width="46.28515625" style="3" customWidth="1"/>
    <col min="2" max="2" width="11.42578125" style="3" customWidth="1"/>
    <col min="3" max="3" width="13.140625" style="4" customWidth="1"/>
    <col min="4" max="4" width="16.28515625" style="4" customWidth="1"/>
    <col min="5" max="5" width="16.7109375" style="4" customWidth="1"/>
    <col min="6" max="6" width="16.5703125" style="4" customWidth="1"/>
    <col min="7" max="7" width="17" style="4" customWidth="1"/>
    <col min="8" max="16384" width="9.28515625" style="5"/>
  </cols>
  <sheetData>
    <row r="1" spans="1:7" ht="27.75" customHeight="1" x14ac:dyDescent="0.3">
      <c r="F1" s="134" t="s">
        <v>42</v>
      </c>
      <c r="G1" s="134"/>
    </row>
    <row r="2" spans="1:7" ht="26.25" customHeight="1" x14ac:dyDescent="0.3">
      <c r="A2" s="133" t="s">
        <v>4</v>
      </c>
      <c r="B2" s="133"/>
      <c r="C2" s="133"/>
      <c r="D2" s="133"/>
      <c r="E2" s="133"/>
      <c r="F2" s="133"/>
      <c r="G2" s="133"/>
    </row>
    <row r="3" spans="1:7" ht="26.25" customHeight="1" x14ac:dyDescent="0.3">
      <c r="A3" s="133" t="s">
        <v>30</v>
      </c>
      <c r="B3" s="133"/>
      <c r="C3" s="133"/>
      <c r="D3" s="133"/>
      <c r="E3" s="133"/>
      <c r="F3" s="133"/>
      <c r="G3" s="133"/>
    </row>
    <row r="4" spans="1:7" x14ac:dyDescent="0.3">
      <c r="F4" s="120" t="s">
        <v>109</v>
      </c>
      <c r="G4" s="121"/>
    </row>
    <row r="5" spans="1:7" s="2" customFormat="1" ht="25.5" customHeight="1" x14ac:dyDescent="0.2">
      <c r="A5" s="110" t="s">
        <v>107</v>
      </c>
      <c r="B5" s="110"/>
      <c r="C5" s="110"/>
      <c r="D5" s="110"/>
      <c r="E5" s="110"/>
      <c r="F5" s="110"/>
      <c r="G5" s="110"/>
    </row>
    <row r="6" spans="1:7" ht="23.25" customHeight="1" x14ac:dyDescent="0.3">
      <c r="A6" s="6"/>
      <c r="B6" s="6"/>
      <c r="C6" s="7"/>
      <c r="D6" s="7"/>
      <c r="E6" s="7"/>
      <c r="F6" s="7"/>
      <c r="G6" s="7" t="s">
        <v>106</v>
      </c>
    </row>
    <row r="7" spans="1:7" s="1" customFormat="1" ht="45" customHeight="1" x14ac:dyDescent="0.2">
      <c r="A7" s="122" t="s">
        <v>14</v>
      </c>
      <c r="B7" s="125" t="s">
        <v>15</v>
      </c>
      <c r="C7" s="126"/>
      <c r="D7" s="126"/>
      <c r="E7" s="126"/>
      <c r="F7" s="127"/>
      <c r="G7" s="128" t="s">
        <v>36</v>
      </c>
    </row>
    <row r="8" spans="1:7" s="1" customFormat="1" ht="26.25" customHeight="1" x14ac:dyDescent="0.2">
      <c r="A8" s="123"/>
      <c r="B8" s="131" t="s">
        <v>16</v>
      </c>
      <c r="C8" s="131"/>
      <c r="D8" s="131" t="s">
        <v>17</v>
      </c>
      <c r="E8" s="131"/>
      <c r="F8" s="131"/>
      <c r="G8" s="129"/>
    </row>
    <row r="9" spans="1:7" s="1" customFormat="1" ht="22.5" customHeight="1" x14ac:dyDescent="0.2">
      <c r="A9" s="123"/>
      <c r="B9" s="132" t="s">
        <v>18</v>
      </c>
      <c r="C9" s="131" t="s">
        <v>37</v>
      </c>
      <c r="D9" s="128" t="s">
        <v>3</v>
      </c>
      <c r="E9" s="125" t="s">
        <v>9</v>
      </c>
      <c r="F9" s="127"/>
      <c r="G9" s="129"/>
    </row>
    <row r="10" spans="1:7" s="1" customFormat="1" ht="77.25" customHeight="1" x14ac:dyDescent="0.2">
      <c r="A10" s="124"/>
      <c r="B10" s="132"/>
      <c r="C10" s="131"/>
      <c r="D10" s="130"/>
      <c r="E10" s="78" t="s">
        <v>19</v>
      </c>
      <c r="F10" s="8" t="s">
        <v>20</v>
      </c>
      <c r="G10" s="130"/>
    </row>
    <row r="11" spans="1:7" s="1" customFormat="1" ht="16.5" customHeight="1" x14ac:dyDescent="0.2">
      <c r="A11" s="9">
        <v>1</v>
      </c>
      <c r="B11" s="9">
        <v>2</v>
      </c>
      <c r="C11" s="9">
        <v>3</v>
      </c>
      <c r="D11" s="9">
        <v>4</v>
      </c>
      <c r="E11" s="79">
        <v>5</v>
      </c>
      <c r="F11" s="9">
        <v>6</v>
      </c>
      <c r="G11" s="9">
        <v>7</v>
      </c>
    </row>
    <row r="12" spans="1:7" s="12" customFormat="1" ht="56.25" x14ac:dyDescent="0.25">
      <c r="A12" s="10" t="s">
        <v>108</v>
      </c>
      <c r="B12" s="11"/>
      <c r="C12" s="11"/>
      <c r="D12" s="93">
        <f>SUM(D13:D21)</f>
        <v>7581000</v>
      </c>
      <c r="E12" s="94">
        <f>SUM(E13:E21)</f>
        <v>4987000</v>
      </c>
      <c r="F12" s="95">
        <f>SUM(F13:F21)</f>
        <v>2594000</v>
      </c>
      <c r="G12" s="96">
        <v>1700</v>
      </c>
    </row>
    <row r="13" spans="1:7" s="15" customFormat="1" x14ac:dyDescent="0.2">
      <c r="A13" s="13" t="s">
        <v>21</v>
      </c>
      <c r="B13" s="14"/>
      <c r="C13" s="14"/>
      <c r="D13" s="97">
        <f t="shared" ref="D13:D21" si="0">SUM(E13:F13)</f>
        <v>3129000</v>
      </c>
      <c r="E13" s="94">
        <v>1564500</v>
      </c>
      <c r="F13" s="97">
        <v>1564500</v>
      </c>
      <c r="G13" s="97"/>
    </row>
    <row r="14" spans="1:7" s="18" customFormat="1" x14ac:dyDescent="0.2">
      <c r="A14" s="16" t="s">
        <v>22</v>
      </c>
      <c r="B14" s="17"/>
      <c r="C14" s="17"/>
      <c r="D14" s="98">
        <f t="shared" si="0"/>
        <v>2059000</v>
      </c>
      <c r="E14" s="94">
        <v>1029500</v>
      </c>
      <c r="F14" s="98">
        <v>1029500</v>
      </c>
      <c r="G14" s="98"/>
    </row>
    <row r="15" spans="1:7" s="18" customFormat="1" x14ac:dyDescent="0.2">
      <c r="A15" s="16" t="s">
        <v>23</v>
      </c>
      <c r="B15" s="17"/>
      <c r="C15" s="17"/>
      <c r="D15" s="98">
        <f t="shared" si="0"/>
        <v>333000</v>
      </c>
      <c r="E15" s="94">
        <v>333000</v>
      </c>
      <c r="F15" s="98"/>
      <c r="G15" s="98"/>
    </row>
    <row r="16" spans="1:7" s="18" customFormat="1" x14ac:dyDescent="0.2">
      <c r="A16" s="16" t="s">
        <v>24</v>
      </c>
      <c r="B16" s="17"/>
      <c r="C16" s="17"/>
      <c r="D16" s="98">
        <f t="shared" si="0"/>
        <v>100000</v>
      </c>
      <c r="E16" s="94">
        <v>100000</v>
      </c>
      <c r="F16" s="98"/>
      <c r="G16" s="98"/>
    </row>
    <row r="17" spans="1:7" s="18" customFormat="1" x14ac:dyDescent="0.2">
      <c r="A17" s="16" t="s">
        <v>25</v>
      </c>
      <c r="B17" s="17"/>
      <c r="C17" s="17"/>
      <c r="D17" s="98">
        <f t="shared" si="0"/>
        <v>96000</v>
      </c>
      <c r="E17" s="94">
        <v>96000</v>
      </c>
      <c r="F17" s="98"/>
      <c r="G17" s="98"/>
    </row>
    <row r="18" spans="1:7" s="18" customFormat="1" x14ac:dyDescent="0.2">
      <c r="A18" s="16" t="s">
        <v>26</v>
      </c>
      <c r="B18" s="17"/>
      <c r="C18" s="17"/>
      <c r="D18" s="98">
        <f t="shared" si="0"/>
        <v>115000</v>
      </c>
      <c r="E18" s="94">
        <v>115000</v>
      </c>
      <c r="F18" s="98"/>
      <c r="G18" s="98"/>
    </row>
    <row r="19" spans="1:7" s="18" customFormat="1" x14ac:dyDescent="0.2">
      <c r="A19" s="16" t="s">
        <v>27</v>
      </c>
      <c r="B19" s="17"/>
      <c r="C19" s="17"/>
      <c r="D19" s="98">
        <f t="shared" si="0"/>
        <v>25000</v>
      </c>
      <c r="E19" s="94">
        <v>25000</v>
      </c>
      <c r="F19" s="98"/>
      <c r="G19" s="98"/>
    </row>
    <row r="20" spans="1:7" s="18" customFormat="1" x14ac:dyDescent="0.2">
      <c r="A20" s="16" t="s">
        <v>28</v>
      </c>
      <c r="B20" s="17"/>
      <c r="C20" s="17"/>
      <c r="D20" s="98">
        <f t="shared" si="0"/>
        <v>500000</v>
      </c>
      <c r="E20" s="94">
        <v>500000</v>
      </c>
      <c r="F20" s="98"/>
      <c r="G20" s="98"/>
    </row>
    <row r="21" spans="1:7" s="18" customFormat="1" x14ac:dyDescent="0.2">
      <c r="A21" s="16" t="s">
        <v>29</v>
      </c>
      <c r="B21" s="17"/>
      <c r="C21" s="17"/>
      <c r="D21" s="98">
        <f t="shared" si="0"/>
        <v>1224000</v>
      </c>
      <c r="E21" s="94">
        <v>1224000</v>
      </c>
      <c r="F21" s="98"/>
      <c r="G21" s="98"/>
    </row>
    <row r="23" spans="1:7" x14ac:dyDescent="0.3">
      <c r="F23" s="120" t="s">
        <v>110</v>
      </c>
      <c r="G23" s="121"/>
    </row>
    <row r="24" spans="1:7" s="2" customFormat="1" ht="25.5" customHeight="1" x14ac:dyDescent="0.2">
      <c r="A24" s="110" t="s">
        <v>111</v>
      </c>
      <c r="B24" s="110"/>
      <c r="C24" s="110"/>
      <c r="D24" s="110"/>
      <c r="E24" s="110"/>
      <c r="F24" s="110"/>
      <c r="G24" s="110"/>
    </row>
    <row r="25" spans="1:7" ht="23.25" customHeight="1" x14ac:dyDescent="0.3">
      <c r="A25" s="6"/>
      <c r="B25" s="6"/>
      <c r="C25" s="7"/>
      <c r="D25" s="7"/>
      <c r="E25" s="7"/>
      <c r="F25" s="7"/>
      <c r="G25" s="7" t="s">
        <v>106</v>
      </c>
    </row>
    <row r="26" spans="1:7" s="1" customFormat="1" ht="45" customHeight="1" x14ac:dyDescent="0.2">
      <c r="A26" s="122" t="s">
        <v>14</v>
      </c>
      <c r="B26" s="125" t="s">
        <v>15</v>
      </c>
      <c r="C26" s="126"/>
      <c r="D26" s="126"/>
      <c r="E26" s="126"/>
      <c r="F26" s="127"/>
      <c r="G26" s="128" t="s">
        <v>36</v>
      </c>
    </row>
    <row r="27" spans="1:7" s="1" customFormat="1" ht="26.25" customHeight="1" x14ac:dyDescent="0.2">
      <c r="A27" s="123"/>
      <c r="B27" s="131" t="s">
        <v>16</v>
      </c>
      <c r="C27" s="131"/>
      <c r="D27" s="131" t="s">
        <v>17</v>
      </c>
      <c r="E27" s="131"/>
      <c r="F27" s="131"/>
      <c r="G27" s="129"/>
    </row>
    <row r="28" spans="1:7" s="1" customFormat="1" ht="22.5" customHeight="1" x14ac:dyDescent="0.2">
      <c r="A28" s="123"/>
      <c r="B28" s="132" t="s">
        <v>18</v>
      </c>
      <c r="C28" s="131" t="s">
        <v>37</v>
      </c>
      <c r="D28" s="128" t="s">
        <v>3</v>
      </c>
      <c r="E28" s="125" t="s">
        <v>9</v>
      </c>
      <c r="F28" s="127"/>
      <c r="G28" s="129"/>
    </row>
    <row r="29" spans="1:7" s="1" customFormat="1" ht="77.25" customHeight="1" x14ac:dyDescent="0.2">
      <c r="A29" s="124"/>
      <c r="B29" s="132"/>
      <c r="C29" s="131"/>
      <c r="D29" s="130"/>
      <c r="E29" s="78" t="s">
        <v>19</v>
      </c>
      <c r="F29" s="89" t="s">
        <v>20</v>
      </c>
      <c r="G29" s="130"/>
    </row>
    <row r="30" spans="1:7" s="1" customFormat="1" ht="16.5" customHeight="1" x14ac:dyDescent="0.2">
      <c r="A30" s="9">
        <v>1</v>
      </c>
      <c r="B30" s="9">
        <v>2</v>
      </c>
      <c r="C30" s="9">
        <v>3</v>
      </c>
      <c r="D30" s="9">
        <v>4</v>
      </c>
      <c r="E30" s="79">
        <v>5</v>
      </c>
      <c r="F30" s="9">
        <v>6</v>
      </c>
      <c r="G30" s="9">
        <v>7</v>
      </c>
    </row>
    <row r="31" spans="1:7" s="12" customFormat="1" ht="56.25" x14ac:dyDescent="0.25">
      <c r="A31" s="10" t="s">
        <v>112</v>
      </c>
      <c r="B31" s="11"/>
      <c r="C31" s="11"/>
      <c r="D31" s="93">
        <f>SUM(D32:D40)</f>
        <v>7607000</v>
      </c>
      <c r="E31" s="94">
        <f>SUM(E32:E40)</f>
        <v>5013000</v>
      </c>
      <c r="F31" s="95">
        <f>SUM(F32:F40)</f>
        <v>2594000</v>
      </c>
      <c r="G31" s="96">
        <v>1700</v>
      </c>
    </row>
    <row r="32" spans="1:7" s="15" customFormat="1" x14ac:dyDescent="0.2">
      <c r="A32" s="13" t="s">
        <v>21</v>
      </c>
      <c r="B32" s="14"/>
      <c r="C32" s="14"/>
      <c r="D32" s="97">
        <f t="shared" ref="D32:D40" si="1">SUM(E32:F32)</f>
        <v>3129000</v>
      </c>
      <c r="E32" s="94">
        <v>1564500</v>
      </c>
      <c r="F32" s="97">
        <v>1564500</v>
      </c>
      <c r="G32" s="97"/>
    </row>
    <row r="33" spans="1:7" s="18" customFormat="1" x14ac:dyDescent="0.2">
      <c r="A33" s="16" t="s">
        <v>22</v>
      </c>
      <c r="B33" s="17"/>
      <c r="C33" s="17"/>
      <c r="D33" s="98">
        <f t="shared" si="1"/>
        <v>2059000</v>
      </c>
      <c r="E33" s="94">
        <v>1029500</v>
      </c>
      <c r="F33" s="98">
        <v>1029500</v>
      </c>
      <c r="G33" s="98"/>
    </row>
    <row r="34" spans="1:7" s="18" customFormat="1" x14ac:dyDescent="0.2">
      <c r="A34" s="16" t="s">
        <v>23</v>
      </c>
      <c r="B34" s="17"/>
      <c r="C34" s="17"/>
      <c r="D34" s="98">
        <f t="shared" si="1"/>
        <v>333000</v>
      </c>
      <c r="E34" s="94">
        <v>333000</v>
      </c>
      <c r="F34" s="98"/>
      <c r="G34" s="98"/>
    </row>
    <row r="35" spans="1:7" s="18" customFormat="1" x14ac:dyDescent="0.2">
      <c r="A35" s="16" t="s">
        <v>24</v>
      </c>
      <c r="B35" s="17"/>
      <c r="C35" s="17"/>
      <c r="D35" s="98">
        <f t="shared" si="1"/>
        <v>100000</v>
      </c>
      <c r="E35" s="94">
        <v>100000</v>
      </c>
      <c r="F35" s="98"/>
      <c r="G35" s="98"/>
    </row>
    <row r="36" spans="1:7" s="18" customFormat="1" x14ac:dyDescent="0.2">
      <c r="A36" s="16" t="s">
        <v>25</v>
      </c>
      <c r="B36" s="17"/>
      <c r="C36" s="17"/>
      <c r="D36" s="98">
        <f t="shared" si="1"/>
        <v>96000</v>
      </c>
      <c r="E36" s="94">
        <v>96000</v>
      </c>
      <c r="F36" s="98"/>
      <c r="G36" s="98"/>
    </row>
    <row r="37" spans="1:7" s="18" customFormat="1" x14ac:dyDescent="0.2">
      <c r="A37" s="16" t="s">
        <v>26</v>
      </c>
      <c r="B37" s="17"/>
      <c r="C37" s="17"/>
      <c r="D37" s="98">
        <f t="shared" si="1"/>
        <v>115000</v>
      </c>
      <c r="E37" s="94">
        <v>115000</v>
      </c>
      <c r="F37" s="98"/>
      <c r="G37" s="98"/>
    </row>
    <row r="38" spans="1:7" s="18" customFormat="1" x14ac:dyDescent="0.2">
      <c r="A38" s="16" t="s">
        <v>27</v>
      </c>
      <c r="B38" s="17"/>
      <c r="C38" s="17"/>
      <c r="D38" s="98">
        <f t="shared" si="1"/>
        <v>50000</v>
      </c>
      <c r="E38" s="94">
        <v>50000</v>
      </c>
      <c r="F38" s="98"/>
      <c r="G38" s="98"/>
    </row>
    <row r="39" spans="1:7" s="18" customFormat="1" x14ac:dyDescent="0.2">
      <c r="A39" s="16" t="s">
        <v>28</v>
      </c>
      <c r="B39" s="17"/>
      <c r="C39" s="17"/>
      <c r="D39" s="98">
        <f t="shared" si="1"/>
        <v>500000</v>
      </c>
      <c r="E39" s="94">
        <v>500000</v>
      </c>
      <c r="F39" s="98"/>
      <c r="G39" s="98"/>
    </row>
    <row r="40" spans="1:7" s="18" customFormat="1" x14ac:dyDescent="0.2">
      <c r="A40" s="16" t="s">
        <v>29</v>
      </c>
      <c r="B40" s="17"/>
      <c r="C40" s="17"/>
      <c r="D40" s="98">
        <f t="shared" si="1"/>
        <v>1225000</v>
      </c>
      <c r="E40" s="94">
        <v>1225000</v>
      </c>
      <c r="F40" s="98"/>
      <c r="G40" s="98"/>
    </row>
  </sheetData>
  <mergeCells count="25">
    <mergeCell ref="A3:G3"/>
    <mergeCell ref="F1:G1"/>
    <mergeCell ref="E9:F9"/>
    <mergeCell ref="A2:G2"/>
    <mergeCell ref="A5:G5"/>
    <mergeCell ref="A7:A10"/>
    <mergeCell ref="B7:F7"/>
    <mergeCell ref="G7:G10"/>
    <mergeCell ref="B8:C8"/>
    <mergeCell ref="D8:F8"/>
    <mergeCell ref="B9:B10"/>
    <mergeCell ref="C9:C10"/>
    <mergeCell ref="D9:D10"/>
    <mergeCell ref="F4:G4"/>
    <mergeCell ref="F23:G23"/>
    <mergeCell ref="A24:G24"/>
    <mergeCell ref="A26:A29"/>
    <mergeCell ref="B26:F26"/>
    <mergeCell ref="G26:G29"/>
    <mergeCell ref="B27:C27"/>
    <mergeCell ref="D27:F27"/>
    <mergeCell ref="B28:B29"/>
    <mergeCell ref="C28:C29"/>
    <mergeCell ref="D28:D29"/>
    <mergeCell ref="E28:F28"/>
  </mergeCells>
  <pageMargins left="0.9055118110236221" right="0.31496062992125984" top="0.74803149606299213" bottom="0.74803149606299213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zoomScaleNormal="100" workbookViewId="0">
      <selection activeCell="L46" sqref="L46"/>
    </sheetView>
  </sheetViews>
  <sheetFormatPr defaultRowHeight="18" x14ac:dyDescent="0.25"/>
  <cols>
    <col min="1" max="1" width="16.42578125" style="40" customWidth="1"/>
    <col min="2" max="2" width="12.5703125" style="40" customWidth="1"/>
    <col min="3" max="3" width="8.28515625" style="40" customWidth="1"/>
    <col min="4" max="4" width="6.28515625" style="40" customWidth="1"/>
    <col min="5" max="5" width="13.5703125" style="40" customWidth="1"/>
    <col min="6" max="6" width="0.42578125" style="40" hidden="1" customWidth="1"/>
    <col min="7" max="7" width="9.7109375" style="40" customWidth="1"/>
    <col min="8" max="8" width="12" style="40" customWidth="1"/>
    <col min="9" max="9" width="12.28515625" style="40" customWidth="1"/>
    <col min="10" max="10" width="13.85546875" style="40" customWidth="1"/>
    <col min="11" max="11" width="14.140625" style="40" customWidth="1"/>
    <col min="12" max="12" width="13.85546875" style="40" customWidth="1"/>
    <col min="13" max="13" width="14.140625" style="40" customWidth="1"/>
    <col min="14" max="16384" width="9.140625" style="40"/>
  </cols>
  <sheetData>
    <row r="1" spans="1:13" x14ac:dyDescent="0.25">
      <c r="J1" s="41"/>
      <c r="M1" s="41" t="s">
        <v>49</v>
      </c>
    </row>
    <row r="3" spans="1:13" ht="20.25" customHeight="1" x14ac:dyDescent="0.25">
      <c r="A3" s="165" t="s">
        <v>2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3" ht="18" customHeight="1" x14ac:dyDescent="0.25">
      <c r="A4" s="145" t="s">
        <v>43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</row>
    <row r="5" spans="1:13" x14ac:dyDescent="0.25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</row>
    <row r="6" spans="1:13" x14ac:dyDescent="0.25">
      <c r="A6" s="14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</row>
    <row r="7" spans="1:13" ht="18" customHeight="1" x14ac:dyDescent="0.25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</row>
    <row r="8" spans="1:13" ht="19.5" customHeight="1" x14ac:dyDescent="0.25">
      <c r="A8" s="154" t="s">
        <v>86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</row>
    <row r="9" spans="1:13" ht="19.5" customHeight="1" x14ac:dyDescent="0.25">
      <c r="A9" s="155"/>
      <c r="B9" s="156"/>
      <c r="C9" s="156"/>
      <c r="D9" s="156"/>
      <c r="E9" s="156"/>
      <c r="F9" s="156"/>
      <c r="G9" s="156"/>
      <c r="H9" s="156"/>
      <c r="I9" s="156"/>
      <c r="J9" s="156"/>
      <c r="K9" s="42"/>
    </row>
    <row r="10" spans="1:13" s="43" customFormat="1" ht="12.75" customHeight="1" x14ac:dyDescent="0.2">
      <c r="A10" s="142" t="s">
        <v>38</v>
      </c>
      <c r="B10" s="163" t="s">
        <v>87</v>
      </c>
      <c r="C10" s="163"/>
      <c r="D10" s="163"/>
      <c r="E10" s="163"/>
      <c r="F10" s="163"/>
      <c r="G10" s="163" t="s">
        <v>88</v>
      </c>
      <c r="H10" s="163"/>
      <c r="I10" s="163"/>
      <c r="J10" s="163"/>
      <c r="K10" s="142" t="s">
        <v>117</v>
      </c>
      <c r="L10" s="142" t="s">
        <v>116</v>
      </c>
      <c r="M10" s="163" t="s">
        <v>115</v>
      </c>
    </row>
    <row r="11" spans="1:13" s="43" customFormat="1" ht="19.5" customHeight="1" x14ac:dyDescent="0.2">
      <c r="A11" s="143"/>
      <c r="B11" s="163"/>
      <c r="C11" s="163"/>
      <c r="D11" s="163"/>
      <c r="E11" s="163"/>
      <c r="F11" s="163"/>
      <c r="G11" s="163"/>
      <c r="H11" s="163"/>
      <c r="I11" s="163"/>
      <c r="J11" s="163"/>
      <c r="K11" s="143"/>
      <c r="L11" s="143"/>
      <c r="M11" s="163"/>
    </row>
    <row r="12" spans="1:13" s="43" customFormat="1" ht="24.75" customHeight="1" x14ac:dyDescent="0.2">
      <c r="A12" s="143"/>
      <c r="B12" s="135" t="s">
        <v>31</v>
      </c>
      <c r="C12" s="136"/>
      <c r="D12" s="137"/>
      <c r="E12" s="142" t="s">
        <v>113</v>
      </c>
      <c r="F12" s="44"/>
      <c r="G12" s="135" t="s">
        <v>31</v>
      </c>
      <c r="H12" s="136"/>
      <c r="I12" s="137"/>
      <c r="J12" s="142" t="s">
        <v>113</v>
      </c>
      <c r="K12" s="143"/>
      <c r="L12" s="143"/>
      <c r="M12" s="163"/>
    </row>
    <row r="13" spans="1:13" s="43" customFormat="1" ht="21.75" customHeight="1" x14ac:dyDescent="0.2">
      <c r="A13" s="143"/>
      <c r="B13" s="164" t="s">
        <v>32</v>
      </c>
      <c r="C13" s="164"/>
      <c r="D13" s="142" t="s">
        <v>33</v>
      </c>
      <c r="E13" s="143"/>
      <c r="F13" s="45"/>
      <c r="G13" s="164" t="s">
        <v>32</v>
      </c>
      <c r="H13" s="164"/>
      <c r="I13" s="142" t="s">
        <v>33</v>
      </c>
      <c r="J13" s="143"/>
      <c r="K13" s="143"/>
      <c r="L13" s="143"/>
      <c r="M13" s="163"/>
    </row>
    <row r="14" spans="1:13" s="43" customFormat="1" ht="57" customHeight="1" x14ac:dyDescent="0.2">
      <c r="A14" s="144"/>
      <c r="B14" s="45" t="s">
        <v>34</v>
      </c>
      <c r="C14" s="81" t="s">
        <v>35</v>
      </c>
      <c r="D14" s="144"/>
      <c r="E14" s="144"/>
      <c r="F14" s="45"/>
      <c r="G14" s="45" t="s">
        <v>34</v>
      </c>
      <c r="H14" s="81" t="s">
        <v>35</v>
      </c>
      <c r="I14" s="144"/>
      <c r="J14" s="144"/>
      <c r="K14" s="144"/>
      <c r="L14" s="144"/>
      <c r="M14" s="163"/>
    </row>
    <row r="15" spans="1:13" s="43" customFormat="1" ht="19.5" customHeight="1" x14ac:dyDescent="0.25">
      <c r="A15" s="46">
        <v>1</v>
      </c>
      <c r="B15" s="46">
        <v>2</v>
      </c>
      <c r="C15" s="46">
        <v>3</v>
      </c>
      <c r="D15" s="46">
        <v>4</v>
      </c>
      <c r="E15" s="46">
        <v>5</v>
      </c>
      <c r="F15" s="46"/>
      <c r="G15" s="46">
        <v>6</v>
      </c>
      <c r="H15" s="46">
        <v>7</v>
      </c>
      <c r="I15" s="46">
        <v>8</v>
      </c>
      <c r="J15" s="46">
        <v>9</v>
      </c>
      <c r="K15" s="46">
        <v>10</v>
      </c>
      <c r="L15" s="46">
        <v>11</v>
      </c>
      <c r="M15" s="46">
        <v>12</v>
      </c>
    </row>
    <row r="16" spans="1:13" s="43" customFormat="1" ht="36" customHeight="1" x14ac:dyDescent="0.25">
      <c r="A16" s="47" t="s">
        <v>54</v>
      </c>
      <c r="B16" s="104">
        <v>5</v>
      </c>
      <c r="C16" s="104">
        <v>0</v>
      </c>
      <c r="D16" s="104">
        <v>0</v>
      </c>
      <c r="E16" s="99">
        <v>114645.79</v>
      </c>
      <c r="F16" s="100">
        <v>6</v>
      </c>
      <c r="G16" s="104">
        <v>4</v>
      </c>
      <c r="H16" s="104">
        <v>0</v>
      </c>
      <c r="I16" s="104">
        <v>0</v>
      </c>
      <c r="J16" s="101">
        <v>61000</v>
      </c>
      <c r="K16" s="99">
        <v>32000</v>
      </c>
      <c r="L16" s="99">
        <v>32000</v>
      </c>
      <c r="M16" s="99">
        <v>32000</v>
      </c>
    </row>
    <row r="20" spans="1:13" x14ac:dyDescent="0.25">
      <c r="J20" s="41"/>
      <c r="M20" s="41" t="s">
        <v>53</v>
      </c>
    </row>
    <row r="22" spans="1:13" ht="20.25" customHeight="1" x14ac:dyDescent="0.25">
      <c r="A22" s="165" t="s">
        <v>2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</row>
    <row r="23" spans="1:13" ht="18" customHeight="1" x14ac:dyDescent="0.25">
      <c r="A23" s="145" t="s">
        <v>69</v>
      </c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</row>
    <row r="24" spans="1:13" x14ac:dyDescent="0.25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</row>
    <row r="25" spans="1:13" ht="11.25" customHeight="1" x14ac:dyDescent="0.2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9.5" customHeight="1" x14ac:dyDescent="0.25">
      <c r="A26" s="154" t="s">
        <v>82</v>
      </c>
      <c r="B26" s="154"/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</row>
    <row r="27" spans="1:13" ht="19.5" customHeight="1" x14ac:dyDescent="0.25">
      <c r="A27" s="155"/>
      <c r="B27" s="156"/>
      <c r="C27" s="156"/>
      <c r="D27" s="156"/>
      <c r="E27" s="156"/>
      <c r="F27" s="156"/>
      <c r="G27" s="156"/>
      <c r="H27" s="156"/>
      <c r="I27" s="156"/>
      <c r="J27" s="156"/>
      <c r="K27" s="42"/>
    </row>
    <row r="28" spans="1:13" s="43" customFormat="1" ht="12.75" customHeight="1" x14ac:dyDescent="0.2">
      <c r="A28" s="142" t="s">
        <v>38</v>
      </c>
      <c r="B28" s="163" t="s">
        <v>87</v>
      </c>
      <c r="C28" s="163"/>
      <c r="D28" s="163"/>
      <c r="E28" s="163"/>
      <c r="F28" s="163"/>
      <c r="G28" s="163" t="s">
        <v>88</v>
      </c>
      <c r="H28" s="163"/>
      <c r="I28" s="163"/>
      <c r="J28" s="163"/>
      <c r="K28" s="142" t="s">
        <v>117</v>
      </c>
      <c r="L28" s="142" t="s">
        <v>116</v>
      </c>
      <c r="M28" s="163" t="s">
        <v>115</v>
      </c>
    </row>
    <row r="29" spans="1:13" s="43" customFormat="1" ht="19.5" customHeight="1" x14ac:dyDescent="0.2">
      <c r="A29" s="143"/>
      <c r="B29" s="163"/>
      <c r="C29" s="163"/>
      <c r="D29" s="163"/>
      <c r="E29" s="163"/>
      <c r="F29" s="163"/>
      <c r="G29" s="163"/>
      <c r="H29" s="163"/>
      <c r="I29" s="163"/>
      <c r="J29" s="163"/>
      <c r="K29" s="143"/>
      <c r="L29" s="143"/>
      <c r="M29" s="163"/>
    </row>
    <row r="30" spans="1:13" s="43" customFormat="1" ht="24.75" customHeight="1" x14ac:dyDescent="0.2">
      <c r="A30" s="143"/>
      <c r="B30" s="135" t="s">
        <v>31</v>
      </c>
      <c r="C30" s="136"/>
      <c r="D30" s="137"/>
      <c r="E30" s="142" t="s">
        <v>113</v>
      </c>
      <c r="F30" s="44"/>
      <c r="G30" s="135" t="s">
        <v>31</v>
      </c>
      <c r="H30" s="136"/>
      <c r="I30" s="137"/>
      <c r="J30" s="142" t="s">
        <v>113</v>
      </c>
      <c r="K30" s="143"/>
      <c r="L30" s="143"/>
      <c r="M30" s="163"/>
    </row>
    <row r="31" spans="1:13" s="43" customFormat="1" ht="21.75" customHeight="1" x14ac:dyDescent="0.2">
      <c r="A31" s="143"/>
      <c r="B31" s="164" t="s">
        <v>32</v>
      </c>
      <c r="C31" s="164"/>
      <c r="D31" s="142" t="s">
        <v>33</v>
      </c>
      <c r="E31" s="143"/>
      <c r="F31" s="45"/>
      <c r="G31" s="164" t="s">
        <v>32</v>
      </c>
      <c r="H31" s="164"/>
      <c r="I31" s="142" t="s">
        <v>33</v>
      </c>
      <c r="J31" s="143"/>
      <c r="K31" s="143"/>
      <c r="L31" s="143"/>
      <c r="M31" s="163"/>
    </row>
    <row r="32" spans="1:13" s="43" customFormat="1" ht="57" customHeight="1" x14ac:dyDescent="0.2">
      <c r="A32" s="144"/>
      <c r="B32" s="45" t="s">
        <v>34</v>
      </c>
      <c r="C32" s="81" t="s">
        <v>35</v>
      </c>
      <c r="D32" s="144"/>
      <c r="E32" s="144"/>
      <c r="F32" s="45"/>
      <c r="G32" s="45" t="s">
        <v>34</v>
      </c>
      <c r="H32" s="81" t="s">
        <v>35</v>
      </c>
      <c r="I32" s="144"/>
      <c r="J32" s="144"/>
      <c r="K32" s="144"/>
      <c r="L32" s="144"/>
      <c r="M32" s="163"/>
    </row>
    <row r="33" spans="1:18" s="43" customFormat="1" ht="19.5" customHeight="1" x14ac:dyDescent="0.25">
      <c r="A33" s="46">
        <v>1</v>
      </c>
      <c r="B33" s="46">
        <v>2</v>
      </c>
      <c r="C33" s="46">
        <v>3</v>
      </c>
      <c r="D33" s="46">
        <v>4</v>
      </c>
      <c r="E33" s="46">
        <v>5</v>
      </c>
      <c r="F33" s="46"/>
      <c r="G33" s="46">
        <v>6</v>
      </c>
      <c r="H33" s="46">
        <v>7</v>
      </c>
      <c r="I33" s="46">
        <v>8</v>
      </c>
      <c r="J33" s="46">
        <v>9</v>
      </c>
      <c r="K33" s="46">
        <v>10</v>
      </c>
      <c r="L33" s="46">
        <v>11</v>
      </c>
      <c r="M33" s="46">
        <v>12</v>
      </c>
    </row>
    <row r="34" spans="1:18" s="43" customFormat="1" ht="41.25" customHeight="1" x14ac:dyDescent="0.25">
      <c r="A34" s="47" t="s">
        <v>54</v>
      </c>
      <c r="B34" s="105">
        <v>12</v>
      </c>
      <c r="C34" s="105">
        <v>0</v>
      </c>
      <c r="D34" s="105">
        <v>33</v>
      </c>
      <c r="E34" s="102">
        <v>1481072.2</v>
      </c>
      <c r="F34" s="103">
        <v>23</v>
      </c>
      <c r="G34" s="105">
        <v>10</v>
      </c>
      <c r="H34" s="105">
        <v>0</v>
      </c>
      <c r="I34" s="105">
        <v>31</v>
      </c>
      <c r="J34" s="102">
        <v>1500000</v>
      </c>
      <c r="K34" s="102">
        <v>1300000</v>
      </c>
      <c r="L34" s="102">
        <v>1300000</v>
      </c>
      <c r="M34" s="102">
        <v>1300000</v>
      </c>
    </row>
    <row r="35" spans="1:18" ht="34.5" customHeight="1" x14ac:dyDescent="0.25"/>
    <row r="36" spans="1:18" x14ac:dyDescent="0.25">
      <c r="M36" s="41" t="s">
        <v>60</v>
      </c>
    </row>
    <row r="37" spans="1:18" x14ac:dyDescent="0.25">
      <c r="M37" s="41"/>
    </row>
    <row r="38" spans="1:18" s="57" customFormat="1" ht="71.25" customHeight="1" x14ac:dyDescent="0.25">
      <c r="A38" s="146" t="s">
        <v>114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63"/>
      <c r="O38" s="63"/>
      <c r="P38" s="63"/>
      <c r="Q38" s="63"/>
    </row>
    <row r="39" spans="1:18" s="57" customFormat="1" ht="8.25" customHeight="1" x14ac:dyDescent="0.25">
      <c r="A39" s="147"/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64"/>
      <c r="O39" s="64"/>
      <c r="P39" s="64"/>
      <c r="Q39" s="64"/>
      <c r="R39" s="58"/>
    </row>
    <row r="40" spans="1:18" s="57" customFormat="1" ht="16.5" customHeight="1" x14ac:dyDescent="0.25">
      <c r="A40" s="148" t="s">
        <v>80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65"/>
      <c r="O40" s="65"/>
      <c r="P40" s="65"/>
      <c r="Q40" s="65"/>
      <c r="R40" s="58"/>
    </row>
    <row r="41" spans="1:18" ht="6.75" customHeight="1" x14ac:dyDescent="0.25"/>
    <row r="42" spans="1:18" s="57" customFormat="1" ht="46.5" customHeight="1" x14ac:dyDescent="0.25">
      <c r="A42" s="142" t="s">
        <v>46</v>
      </c>
      <c r="B42" s="135" t="s">
        <v>89</v>
      </c>
      <c r="C42" s="136"/>
      <c r="D42" s="136"/>
      <c r="E42" s="136"/>
      <c r="F42" s="137"/>
      <c r="G42" s="135" t="s">
        <v>90</v>
      </c>
      <c r="H42" s="136"/>
      <c r="I42" s="137"/>
      <c r="J42" s="138" t="s">
        <v>91</v>
      </c>
      <c r="K42" s="139"/>
      <c r="L42" s="142" t="s">
        <v>92</v>
      </c>
      <c r="M42" s="142" t="s">
        <v>93</v>
      </c>
    </row>
    <row r="43" spans="1:18" s="57" customFormat="1" ht="19.5" customHeight="1" x14ac:dyDescent="0.25">
      <c r="A43" s="143"/>
      <c r="B43" s="149" t="s">
        <v>3</v>
      </c>
      <c r="C43" s="151" t="s">
        <v>9</v>
      </c>
      <c r="D43" s="152"/>
      <c r="E43" s="152"/>
      <c r="F43" s="153"/>
      <c r="G43" s="142" t="s">
        <v>3</v>
      </c>
      <c r="H43" s="135" t="s">
        <v>9</v>
      </c>
      <c r="I43" s="137"/>
      <c r="J43" s="140"/>
      <c r="K43" s="141"/>
      <c r="L43" s="143"/>
      <c r="M43" s="143"/>
    </row>
    <row r="44" spans="1:18" s="57" customFormat="1" ht="74.25" customHeight="1" x14ac:dyDescent="0.25">
      <c r="A44" s="144"/>
      <c r="B44" s="150"/>
      <c r="C44" s="161" t="s">
        <v>58</v>
      </c>
      <c r="D44" s="162"/>
      <c r="E44" s="161" t="s">
        <v>59</v>
      </c>
      <c r="F44" s="162"/>
      <c r="G44" s="144"/>
      <c r="H44" s="106" t="s">
        <v>58</v>
      </c>
      <c r="I44" s="106" t="s">
        <v>59</v>
      </c>
      <c r="J44" s="106" t="s">
        <v>58</v>
      </c>
      <c r="K44" s="106" t="s">
        <v>59</v>
      </c>
      <c r="L44" s="144"/>
      <c r="M44" s="144"/>
    </row>
    <row r="45" spans="1:18" s="57" customFormat="1" ht="15.75" x14ac:dyDescent="0.25">
      <c r="A45" s="59">
        <v>1</v>
      </c>
      <c r="B45" s="59">
        <v>2</v>
      </c>
      <c r="C45" s="157">
        <v>3</v>
      </c>
      <c r="D45" s="158"/>
      <c r="E45" s="157">
        <v>4</v>
      </c>
      <c r="F45" s="158"/>
      <c r="G45" s="60">
        <v>5</v>
      </c>
      <c r="H45" s="61">
        <v>6</v>
      </c>
      <c r="I45" s="61">
        <v>7</v>
      </c>
      <c r="J45" s="62">
        <v>8</v>
      </c>
      <c r="K45" s="62">
        <v>9</v>
      </c>
      <c r="L45" s="62">
        <v>10</v>
      </c>
      <c r="M45" s="62">
        <v>11</v>
      </c>
    </row>
    <row r="46" spans="1:18" s="57" customFormat="1" ht="44.25" customHeight="1" x14ac:dyDescent="0.25">
      <c r="A46" s="47" t="s">
        <v>54</v>
      </c>
      <c r="B46" s="175">
        <f>C46+E46</f>
        <v>3131814.56</v>
      </c>
      <c r="C46" s="159">
        <v>2885899.36</v>
      </c>
      <c r="D46" s="160"/>
      <c r="E46" s="159">
        <v>245915.2</v>
      </c>
      <c r="F46" s="160"/>
      <c r="G46" s="176">
        <v>82000</v>
      </c>
      <c r="H46" s="177">
        <v>80000</v>
      </c>
      <c r="I46" s="177">
        <v>2000</v>
      </c>
      <c r="J46" s="178">
        <v>102000</v>
      </c>
      <c r="K46" s="178">
        <v>0</v>
      </c>
      <c r="L46" s="178">
        <v>102000</v>
      </c>
      <c r="M46" s="178">
        <v>102000</v>
      </c>
    </row>
  </sheetData>
  <mergeCells count="55">
    <mergeCell ref="A3:M3"/>
    <mergeCell ref="A4:M7"/>
    <mergeCell ref="A8:M8"/>
    <mergeCell ref="A9:J9"/>
    <mergeCell ref="G31:H31"/>
    <mergeCell ref="I31:I32"/>
    <mergeCell ref="A10:A14"/>
    <mergeCell ref="B10:F11"/>
    <mergeCell ref="G10:J11"/>
    <mergeCell ref="L10:L14"/>
    <mergeCell ref="M10:M14"/>
    <mergeCell ref="B12:D12"/>
    <mergeCell ref="E12:E14"/>
    <mergeCell ref="G12:I12"/>
    <mergeCell ref="J12:J14"/>
    <mergeCell ref="B13:C13"/>
    <mergeCell ref="D13:D14"/>
    <mergeCell ref="G13:H13"/>
    <mergeCell ref="I13:I14"/>
    <mergeCell ref="K10:K14"/>
    <mergeCell ref="A22:M22"/>
    <mergeCell ref="M28:M32"/>
    <mergeCell ref="B30:D30"/>
    <mergeCell ref="E30:E32"/>
    <mergeCell ref="G30:I30"/>
    <mergeCell ref="J30:J32"/>
    <mergeCell ref="B31:C31"/>
    <mergeCell ref="D31:D32"/>
    <mergeCell ref="A28:A32"/>
    <mergeCell ref="B28:F29"/>
    <mergeCell ref="G28:J29"/>
    <mergeCell ref="K28:K32"/>
    <mergeCell ref="L28:L32"/>
    <mergeCell ref="C45:D45"/>
    <mergeCell ref="C46:D46"/>
    <mergeCell ref="E46:F46"/>
    <mergeCell ref="E44:F44"/>
    <mergeCell ref="E45:F45"/>
    <mergeCell ref="C44:D44"/>
    <mergeCell ref="B42:F42"/>
    <mergeCell ref="G42:I42"/>
    <mergeCell ref="J42:K43"/>
    <mergeCell ref="L42:L44"/>
    <mergeCell ref="A23:M24"/>
    <mergeCell ref="A38:M38"/>
    <mergeCell ref="A39:M39"/>
    <mergeCell ref="A40:M40"/>
    <mergeCell ref="M42:M44"/>
    <mergeCell ref="B43:B44"/>
    <mergeCell ref="C43:F43"/>
    <mergeCell ref="G43:G44"/>
    <mergeCell ref="H43:I43"/>
    <mergeCell ref="A42:A44"/>
    <mergeCell ref="A26:M26"/>
    <mergeCell ref="A27:J27"/>
  </mergeCells>
  <pageMargins left="0.9055118110236221" right="0.31496062992125984" top="0.74803149606299213" bottom="0.74803149606299213" header="0.31496062992125984" footer="0.31496062992125984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2"/>
  <sheetViews>
    <sheetView tabSelected="1" zoomScaleNormal="100" workbookViewId="0">
      <selection activeCell="B32" sqref="B32:D32"/>
    </sheetView>
  </sheetViews>
  <sheetFormatPr defaultColWidth="9.28515625" defaultRowHeight="12.75" x14ac:dyDescent="0.2"/>
  <cols>
    <col min="1" max="1" width="9.28515625" style="53"/>
    <col min="2" max="2" width="26.5703125" style="52" customWidth="1"/>
    <col min="3" max="5" width="25.28515625" style="52" customWidth="1"/>
    <col min="6" max="16384" width="9.28515625" style="53"/>
  </cols>
  <sheetData>
    <row r="1" spans="2:5" s="40" customFormat="1" ht="20.25" customHeight="1" x14ac:dyDescent="0.25">
      <c r="B1" s="48"/>
      <c r="C1" s="49"/>
      <c r="D1" s="49"/>
      <c r="E1" s="49" t="s">
        <v>118</v>
      </c>
    </row>
    <row r="2" spans="2:5" s="40" customFormat="1" ht="9.75" customHeight="1" x14ac:dyDescent="0.25">
      <c r="B2" s="48"/>
      <c r="C2" s="48"/>
      <c r="D2" s="48"/>
      <c r="E2" s="48"/>
    </row>
    <row r="3" spans="2:5" s="40" customFormat="1" ht="27.75" customHeight="1" x14ac:dyDescent="0.25">
      <c r="B3" s="166" t="s">
        <v>4</v>
      </c>
      <c r="C3" s="166"/>
      <c r="D3" s="166"/>
      <c r="E3" s="166"/>
    </row>
    <row r="4" spans="2:5" s="40" customFormat="1" ht="30.75" customHeight="1" x14ac:dyDescent="0.25">
      <c r="B4" s="166" t="s">
        <v>13</v>
      </c>
      <c r="C4" s="166"/>
      <c r="D4" s="166"/>
      <c r="E4" s="166"/>
    </row>
    <row r="5" spans="2:5" s="23" customFormat="1" ht="21" customHeight="1" x14ac:dyDescent="0.2">
      <c r="B5" s="110" t="s">
        <v>82</v>
      </c>
      <c r="C5" s="110"/>
      <c r="D5" s="110"/>
      <c r="E5" s="110"/>
    </row>
    <row r="6" spans="2:5" s="40" customFormat="1" ht="19.5" customHeight="1" x14ac:dyDescent="0.25">
      <c r="B6" s="49"/>
      <c r="C6" s="49"/>
      <c r="D6" s="49"/>
      <c r="E6" s="49" t="s">
        <v>99</v>
      </c>
    </row>
    <row r="7" spans="2:5" s="40" customFormat="1" ht="84.75" customHeight="1" x14ac:dyDescent="0.25">
      <c r="B7" s="167" t="s">
        <v>94</v>
      </c>
      <c r="C7" s="167" t="s">
        <v>119</v>
      </c>
      <c r="D7" s="167" t="s">
        <v>120</v>
      </c>
      <c r="E7" s="167" t="s">
        <v>121</v>
      </c>
    </row>
    <row r="8" spans="2:5" s="40" customFormat="1" ht="50.25" customHeight="1" x14ac:dyDescent="0.25">
      <c r="B8" s="168"/>
      <c r="C8" s="168"/>
      <c r="D8" s="168"/>
      <c r="E8" s="168"/>
    </row>
    <row r="9" spans="2:5" s="40" customFormat="1" ht="41.25" customHeight="1" x14ac:dyDescent="0.25">
      <c r="B9" s="179">
        <v>784000</v>
      </c>
      <c r="C9" s="180">
        <v>780645</v>
      </c>
      <c r="D9" s="180">
        <v>817882</v>
      </c>
      <c r="E9" s="180">
        <v>856895</v>
      </c>
    </row>
    <row r="10" spans="2:5" s="40" customFormat="1" ht="17.25" customHeight="1" x14ac:dyDescent="0.25">
      <c r="B10" s="50"/>
      <c r="C10" s="51"/>
      <c r="D10" s="51"/>
      <c r="E10" s="51"/>
    </row>
    <row r="11" spans="2:5" ht="15.75" customHeight="1" x14ac:dyDescent="0.2"/>
    <row r="12" spans="2:5" s="40" customFormat="1" ht="31.5" customHeight="1" x14ac:dyDescent="0.25">
      <c r="B12" s="48"/>
      <c r="C12" s="49"/>
      <c r="D12" s="49"/>
      <c r="E12" s="49" t="s">
        <v>74</v>
      </c>
    </row>
    <row r="13" spans="2:5" s="40" customFormat="1" ht="11.25" customHeight="1" x14ac:dyDescent="0.25">
      <c r="B13" s="48"/>
      <c r="C13" s="48"/>
      <c r="D13" s="48"/>
      <c r="E13" s="48"/>
    </row>
    <row r="14" spans="2:5" s="40" customFormat="1" ht="23.25" customHeight="1" x14ac:dyDescent="0.25">
      <c r="B14" s="166" t="s">
        <v>4</v>
      </c>
      <c r="C14" s="166"/>
      <c r="D14" s="166"/>
      <c r="E14" s="166"/>
    </row>
    <row r="15" spans="2:5" s="40" customFormat="1" ht="38.25" customHeight="1" x14ac:dyDescent="0.25">
      <c r="B15" s="166" t="s">
        <v>45</v>
      </c>
      <c r="C15" s="166"/>
      <c r="D15" s="166"/>
      <c r="E15" s="166"/>
    </row>
    <row r="16" spans="2:5" s="23" customFormat="1" ht="20.25" customHeight="1" x14ac:dyDescent="0.2">
      <c r="B16" s="110" t="s">
        <v>80</v>
      </c>
      <c r="C16" s="110"/>
      <c r="D16" s="110"/>
      <c r="E16" s="110"/>
    </row>
    <row r="17" spans="2:5" s="40" customFormat="1" ht="24.75" customHeight="1" x14ac:dyDescent="0.25">
      <c r="B17" s="49"/>
      <c r="C17" s="49"/>
      <c r="D17" s="49"/>
      <c r="E17" s="49" t="s">
        <v>99</v>
      </c>
    </row>
    <row r="18" spans="2:5" s="40" customFormat="1" ht="38.25" customHeight="1" x14ac:dyDescent="0.25">
      <c r="B18" s="167" t="s">
        <v>55</v>
      </c>
      <c r="C18" s="167" t="s">
        <v>73</v>
      </c>
      <c r="D18" s="167" t="s">
        <v>78</v>
      </c>
      <c r="E18" s="167" t="s">
        <v>95</v>
      </c>
    </row>
    <row r="19" spans="2:5" s="40" customFormat="1" ht="12" customHeight="1" x14ac:dyDescent="0.25">
      <c r="B19" s="168"/>
      <c r="C19" s="168"/>
      <c r="D19" s="168"/>
      <c r="E19" s="168"/>
    </row>
    <row r="20" spans="2:5" s="40" customFormat="1" ht="39" customHeight="1" x14ac:dyDescent="0.25">
      <c r="B20" s="56" t="s">
        <v>3</v>
      </c>
      <c r="C20" s="180">
        <f>SUM(C21:C23)</f>
        <v>23884000</v>
      </c>
      <c r="D20" s="180">
        <f>SUM(D21:D23)</f>
        <v>23884000</v>
      </c>
      <c r="E20" s="180">
        <f>SUM(E21:E23)</f>
        <v>23884000</v>
      </c>
    </row>
    <row r="21" spans="2:5" s="40" customFormat="1" ht="41.25" customHeight="1" x14ac:dyDescent="0.25">
      <c r="B21" s="80" t="s">
        <v>56</v>
      </c>
      <c r="C21" s="180">
        <v>20661000</v>
      </c>
      <c r="D21" s="180">
        <v>20661000</v>
      </c>
      <c r="E21" s="180">
        <v>20661000</v>
      </c>
    </row>
    <row r="22" spans="2:5" s="40" customFormat="1" ht="45.75" customHeight="1" x14ac:dyDescent="0.25">
      <c r="B22" s="80" t="s">
        <v>57</v>
      </c>
      <c r="C22" s="180">
        <v>3163000</v>
      </c>
      <c r="D22" s="180">
        <v>3163000</v>
      </c>
      <c r="E22" s="180">
        <v>3163000</v>
      </c>
    </row>
    <row r="23" spans="2:5" s="40" customFormat="1" ht="54.75" customHeight="1" x14ac:dyDescent="0.25">
      <c r="B23" s="80" t="s">
        <v>65</v>
      </c>
      <c r="C23" s="180">
        <v>60000</v>
      </c>
      <c r="D23" s="180">
        <v>60000</v>
      </c>
      <c r="E23" s="180">
        <v>60000</v>
      </c>
    </row>
    <row r="24" spans="2:5" ht="20.25" customHeight="1" x14ac:dyDescent="0.2"/>
    <row r="25" spans="2:5" s="40" customFormat="1" ht="31.5" customHeight="1" x14ac:dyDescent="0.25">
      <c r="B25" s="48"/>
      <c r="C25" s="49"/>
      <c r="D25" s="49"/>
      <c r="E25" s="49" t="s">
        <v>61</v>
      </c>
    </row>
    <row r="26" spans="2:5" s="40" customFormat="1" ht="27.75" customHeight="1" x14ac:dyDescent="0.25">
      <c r="B26" s="166" t="s">
        <v>4</v>
      </c>
      <c r="C26" s="166"/>
      <c r="D26" s="166"/>
      <c r="E26" s="166"/>
    </row>
    <row r="27" spans="2:5" s="40" customFormat="1" ht="19.5" customHeight="1" x14ac:dyDescent="0.25">
      <c r="B27" s="166" t="s">
        <v>98</v>
      </c>
      <c r="C27" s="166"/>
      <c r="D27" s="166"/>
      <c r="E27" s="166"/>
    </row>
    <row r="28" spans="2:5" s="23" customFormat="1" ht="13.5" customHeight="1" x14ac:dyDescent="0.2">
      <c r="B28" s="110" t="s">
        <v>80</v>
      </c>
      <c r="C28" s="110"/>
      <c r="D28" s="110"/>
      <c r="E28" s="110"/>
    </row>
    <row r="30" spans="2:5" s="40" customFormat="1" ht="19.5" customHeight="1" x14ac:dyDescent="0.25">
      <c r="B30" s="54"/>
      <c r="C30" s="49"/>
      <c r="D30" s="49" t="s">
        <v>99</v>
      </c>
    </row>
    <row r="31" spans="2:5" s="40" customFormat="1" ht="64.5" customHeight="1" x14ac:dyDescent="0.25">
      <c r="B31" s="55" t="s">
        <v>96</v>
      </c>
      <c r="C31" s="55" t="s">
        <v>79</v>
      </c>
      <c r="D31" s="55" t="s">
        <v>97</v>
      </c>
      <c r="E31" s="73"/>
    </row>
    <row r="32" spans="2:5" s="40" customFormat="1" ht="44.25" customHeight="1" x14ac:dyDescent="0.25">
      <c r="B32" s="179">
        <v>2455300</v>
      </c>
      <c r="C32" s="179">
        <v>2457100</v>
      </c>
      <c r="D32" s="179">
        <v>2417100</v>
      </c>
      <c r="E32" s="74"/>
    </row>
  </sheetData>
  <mergeCells count="17">
    <mergeCell ref="B26:E26"/>
    <mergeCell ref="B27:E27"/>
    <mergeCell ref="B28:E28"/>
    <mergeCell ref="E7:E8"/>
    <mergeCell ref="B7:B8"/>
    <mergeCell ref="C7:C8"/>
    <mergeCell ref="D7:D8"/>
    <mergeCell ref="B16:E16"/>
    <mergeCell ref="B18:B19"/>
    <mergeCell ref="C18:C19"/>
    <mergeCell ref="D18:D19"/>
    <mergeCell ref="E18:E19"/>
    <mergeCell ref="B3:E3"/>
    <mergeCell ref="B4:E4"/>
    <mergeCell ref="B5:E5"/>
    <mergeCell ref="B14:E14"/>
    <mergeCell ref="B15:E15"/>
  </mergeCells>
  <phoneticPr fontId="3" type="noConversion"/>
  <pageMargins left="0.94488188976377963" right="0.55118110236220474" top="0.78740157480314965" bottom="0.98425196850393704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3,4,5, акцизы+УСН+патент</vt:lpstr>
      <vt:lpstr>6,7,+добыча+Госпош</vt:lpstr>
      <vt:lpstr>08-Аренда земли</vt:lpstr>
      <vt:lpstr>09,10,11 аренд и реал имущ</vt:lpstr>
      <vt:lpstr>12,13,14 негат.+штрафы+платные</vt:lpstr>
      <vt:lpstr>'6,7,+добыча+Госпош'!Заголовки_для_печати</vt:lpstr>
      <vt:lpstr>'09,10,11 аренд и реал имущ'!Область_печати</vt:lpstr>
      <vt:lpstr>'3,4,5, акцизы+УСН+патент'!Область_печати</vt:lpstr>
      <vt:lpstr>'6,7,+добыча+Госпош'!Область_печати</vt:lpstr>
    </vt:vector>
  </TitlesOfParts>
  <Company>MinFin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finresurs1</cp:lastModifiedBy>
  <cp:lastPrinted>2024-11-11T06:41:24Z</cp:lastPrinted>
  <dcterms:created xsi:type="dcterms:W3CDTF">2006-04-28T09:26:03Z</dcterms:created>
  <dcterms:modified xsi:type="dcterms:W3CDTF">2024-11-11T11:26:25Z</dcterms:modified>
</cp:coreProperties>
</file>